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a93416bc9745de/Bredevoorts Belang/Bredevoorts Belang/Agenda's en verslagen Ver. B.B/2024 agenda's en verslagen bestuur/stukken jaarvergadering/"/>
    </mc:Choice>
  </mc:AlternateContent>
  <xr:revisionPtr revIDLastSave="0" documentId="8_{ABF85746-9AAE-4987-AE5D-E15D54F2FA7F}" xr6:coauthVersionLast="47" xr6:coauthVersionMax="47" xr10:uidLastSave="{00000000-0000-0000-0000-000000000000}"/>
  <bookViews>
    <workbookView xWindow="-108" yWindow="-108" windowWidth="23256" windowHeight="12456" xr2:uid="{0F2B504B-C762-48DF-A481-886836A5E45A}"/>
  </bookViews>
  <sheets>
    <sheet name="Vereniging en OG" sheetId="1" r:id="rId1"/>
    <sheet name="VV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K30" i="1"/>
  <c r="M30" i="1"/>
  <c r="M36" i="1"/>
  <c r="G36" i="1"/>
  <c r="E36" i="1"/>
  <c r="M24" i="2"/>
  <c r="M42" i="2"/>
  <c r="J2" i="2"/>
  <c r="K36" i="1"/>
  <c r="M60" i="1"/>
  <c r="K60" i="1"/>
  <c r="K22" i="1"/>
  <c r="K24" i="1" s="1"/>
  <c r="G22" i="1"/>
  <c r="G60" i="1"/>
  <c r="M22" i="1"/>
  <c r="M11" i="1"/>
  <c r="M9" i="1"/>
  <c r="M7" i="1"/>
  <c r="G32" i="1"/>
  <c r="M24" i="1" l="1"/>
  <c r="K42" i="2"/>
  <c r="G42" i="2"/>
  <c r="E42" i="2"/>
  <c r="K24" i="2"/>
  <c r="G24" i="2"/>
  <c r="E24" i="2"/>
  <c r="M21" i="2"/>
  <c r="K21" i="2"/>
  <c r="G21" i="2"/>
  <c r="E21" i="2"/>
  <c r="M19" i="2"/>
  <c r="K19" i="2"/>
  <c r="G19" i="2"/>
  <c r="E19" i="2"/>
  <c r="K16" i="2"/>
  <c r="G16" i="2"/>
  <c r="E16" i="2"/>
  <c r="M12" i="2"/>
  <c r="K12" i="2"/>
  <c r="G12" i="2"/>
  <c r="E12" i="2"/>
  <c r="M10" i="2"/>
  <c r="K10" i="2"/>
  <c r="G10" i="2"/>
  <c r="E10" i="2"/>
  <c r="M5" i="2"/>
  <c r="K5" i="2"/>
  <c r="G5" i="2"/>
  <c r="E5" i="2"/>
  <c r="G44" i="2" l="1"/>
  <c r="M44" i="2"/>
  <c r="K44" i="2"/>
  <c r="E44" i="2"/>
  <c r="E60" i="1" l="1"/>
  <c r="M48" i="1"/>
  <c r="K48" i="1"/>
  <c r="G48" i="1"/>
  <c r="M46" i="1"/>
  <c r="K46" i="1"/>
  <c r="G46" i="1"/>
  <c r="M44" i="1"/>
  <c r="K44" i="1"/>
  <c r="G44" i="1"/>
  <c r="M42" i="1"/>
  <c r="K42" i="1"/>
  <c r="G42" i="1"/>
  <c r="M40" i="1"/>
  <c r="K40" i="1"/>
  <c r="G40" i="1"/>
  <c r="M38" i="1"/>
  <c r="K38" i="1"/>
  <c r="E22" i="1"/>
  <c r="G13" i="1"/>
  <c r="E13" i="1"/>
  <c r="G11" i="1"/>
  <c r="G9" i="1"/>
  <c r="G7" i="1"/>
  <c r="E7" i="1"/>
  <c r="G5" i="1"/>
  <c r="E5" i="1"/>
  <c r="G3" i="1"/>
  <c r="E3" i="1"/>
  <c r="K62" i="1" l="1"/>
  <c r="K64" i="1" s="1"/>
  <c r="E62" i="1"/>
  <c r="M62" i="1"/>
  <c r="M64" i="1" s="1"/>
  <c r="G62" i="1"/>
  <c r="E24" i="1"/>
  <c r="G24" i="1"/>
  <c r="E64" i="1" l="1"/>
  <c r="G64" i="1"/>
</calcChain>
</file>

<file path=xl/sharedStrings.xml><?xml version="1.0" encoding="utf-8"?>
<sst xmlns="http://schemas.openxmlformats.org/spreadsheetml/2006/main" count="160" uniqueCount="130">
  <si>
    <t>Grootboek</t>
  </si>
  <si>
    <t>Kosten</t>
  </si>
  <si>
    <t>Kosten 2023</t>
  </si>
  <si>
    <t>Begroting 2024</t>
  </si>
  <si>
    <t>Opbrengsten</t>
  </si>
  <si>
    <t>Opbrengsten 2023</t>
  </si>
  <si>
    <t>Routes en kaarten</t>
  </si>
  <si>
    <t>Inkopen BTW hoog drukwerken</t>
  </si>
  <si>
    <t>KG1 Omzet/verkopen drukwerken BTW hoog</t>
  </si>
  <si>
    <t>Inkopen BTW laag drukwerken</t>
  </si>
  <si>
    <t>KG4 Kaartvoorverkoop BTW hoog</t>
  </si>
  <si>
    <t>KG7 Omzet/verkopen arrangementen BTW laag</t>
  </si>
  <si>
    <t>Toeristische artikelen</t>
  </si>
  <si>
    <t>Inkopen BTW hoog souvenirs</t>
  </si>
  <si>
    <t>KG5 Omzet/verkopen diversen BTW hoog</t>
  </si>
  <si>
    <t>Inkopen BTW laag souvenirs</t>
  </si>
  <si>
    <t>KG8 Verkopen souvenirs/kado artikelen BTW laag</t>
  </si>
  <si>
    <t>KG14 Omzet/verkopen postzegels BTW Nihil</t>
  </si>
  <si>
    <t>Rondleidingen</t>
  </si>
  <si>
    <t>Kosten toeristische gids/plattegrond</t>
  </si>
  <si>
    <t>KG2 Omzet/verkopen arrangementen BTW hoog</t>
  </si>
  <si>
    <t>Zomerconcerten</t>
  </si>
  <si>
    <t>Kosten zomerconcerten</t>
  </si>
  <si>
    <t>Diversen hoog (concerten e.d.)</t>
  </si>
  <si>
    <t>Diversen laag (concerten e.d.)</t>
  </si>
  <si>
    <t>Ontvangsten zomerconcerten (nog te splitsen)</t>
  </si>
  <si>
    <t>Kerstmarkt</t>
  </si>
  <si>
    <t>Kosten kerstmarkt</t>
  </si>
  <si>
    <t>Ontvangsten kerstmarkt</t>
  </si>
  <si>
    <t>Ontvangsten kerstmarkt BTW hoog</t>
  </si>
  <si>
    <t>Breder dan boeken</t>
  </si>
  <si>
    <t>Kosten Breder dan Boeken</t>
  </si>
  <si>
    <t>Opbrengsten Breder dan Boeken</t>
  </si>
  <si>
    <t>VVV cards</t>
  </si>
  <si>
    <t>Provisie VVV Cards BTW hoog</t>
  </si>
  <si>
    <t>Verkregen kortingen</t>
  </si>
  <si>
    <t>Overhead</t>
  </si>
  <si>
    <t>Huur onroerende zaken VBB</t>
  </si>
  <si>
    <t>Subsidies</t>
  </si>
  <si>
    <t>Reparatie/onderhoud gebouwen</t>
  </si>
  <si>
    <t>Kasverschillen</t>
  </si>
  <si>
    <t>Herinrichting VVV</t>
  </si>
  <si>
    <t>Lasten en belastingen</t>
  </si>
  <si>
    <t>Inkoop diversen tbv catering</t>
  </si>
  <si>
    <t>Kosten afvoer afval</t>
  </si>
  <si>
    <t>Diverse bedrijfskosten</t>
  </si>
  <si>
    <t>Representatiekosten</t>
  </si>
  <si>
    <t>Kosten internetbetalingen/ontvangsten</t>
  </si>
  <si>
    <t>Onderhoud website</t>
  </si>
  <si>
    <t>Abonnementen</t>
  </si>
  <si>
    <t>Portikosten</t>
  </si>
  <si>
    <t>Telefoonkosten</t>
  </si>
  <si>
    <t>Kantoorbenodigdheden</t>
  </si>
  <si>
    <t>Accountants en administratiekosten</t>
  </si>
  <si>
    <t>Betaalde rente belastingdienst</t>
  </si>
  <si>
    <t>Bankprovisies/kosten</t>
  </si>
  <si>
    <t>Totaal VVV</t>
  </si>
  <si>
    <t>Kosten 4 mei herdenking</t>
  </si>
  <si>
    <t>Subsidie 4 mei herdenking</t>
  </si>
  <si>
    <t>Koningsdag</t>
  </si>
  <si>
    <t>Kosten Koningsdag</t>
  </si>
  <si>
    <t>AED</t>
  </si>
  <si>
    <t>Kosten AED</t>
  </si>
  <si>
    <t>Subsidie AED</t>
  </si>
  <si>
    <t>150 jaar Bredevoorts Belang</t>
  </si>
  <si>
    <t>Verzelfstandiging VVV</t>
  </si>
  <si>
    <t>Dorpsonwikkelplan</t>
  </si>
  <si>
    <t>Kosten dorpsontwikkelplan</t>
  </si>
  <si>
    <t>Subsidie Dorpsontwikkelplan</t>
  </si>
  <si>
    <t>Kosten voor vrijwillgers</t>
  </si>
  <si>
    <t>Contributies</t>
  </si>
  <si>
    <t>Verzekering onroerende zaken</t>
  </si>
  <si>
    <t>Vergaderkosten</t>
  </si>
  <si>
    <t>Kosten externe adviezen</t>
  </si>
  <si>
    <t>Totaal Vereniging</t>
  </si>
  <si>
    <t>Vestingspark</t>
  </si>
  <si>
    <t>Regulier onderhoud Vestingspark</t>
  </si>
  <si>
    <t>Ontvangen huur (algemeen)</t>
  </si>
  <si>
    <t>Groot onderhoud Vestingspark</t>
  </si>
  <si>
    <t xml:space="preserve">Subsidie Vestingspark SAAP </t>
  </si>
  <si>
    <t>Diverse verzekeringen</t>
  </si>
  <si>
    <t>Subsidie Vestingspark SIM</t>
  </si>
  <si>
    <t>Giften Vestingspark</t>
  </si>
  <si>
    <t>Groot onderhoud vissteiger</t>
  </si>
  <si>
    <t>Theehuisje</t>
  </si>
  <si>
    <t>Regulier onderhoud theehuisje</t>
  </si>
  <si>
    <t xml:space="preserve"> </t>
  </si>
  <si>
    <t>Kruidentuin</t>
  </si>
  <si>
    <t>Regulier onderhoud Kruidentuin</t>
  </si>
  <si>
    <t>Subsidie SAAP kruidentuin</t>
  </si>
  <si>
    <t>Maurits driehoek</t>
  </si>
  <si>
    <t>Regulier onderhoud Maurits driehoek</t>
  </si>
  <si>
    <t>Jeu de boulesbaan</t>
  </si>
  <si>
    <t>Regelier onderhoud rotonde</t>
  </si>
  <si>
    <t>Giften onderhoud rotonde</t>
  </si>
  <si>
    <t>Joodse begraafplaats</t>
  </si>
  <si>
    <t>Regulier onderhoud Joodse begraafplaats</t>
  </si>
  <si>
    <t>Giften onderhoud Joodse begraafplaats</t>
  </si>
  <si>
    <t>Regulier onderhoud Jeu de boulesbaan</t>
  </si>
  <si>
    <t>Giften onderhoud Jeu de boulesbaan</t>
  </si>
  <si>
    <t>Kanon</t>
  </si>
  <si>
    <t>Groot onderhoud kanon</t>
  </si>
  <si>
    <t>Giften onderhoud kanon</t>
  </si>
  <si>
    <t>Gebouwen</t>
  </si>
  <si>
    <t>Onderhoud Markt 8</t>
  </si>
  <si>
    <t>Ontvangen huur Muizenstraat 3</t>
  </si>
  <si>
    <t>Duurzaamheid maatregelen</t>
  </si>
  <si>
    <t>Subsidie duurzaamheidsmaatregelen</t>
  </si>
  <si>
    <t>Verbouwing VVV</t>
  </si>
  <si>
    <t>Ontvangen huur Markt 8</t>
  </si>
  <si>
    <t>Energiekosten (gas/electra).</t>
  </si>
  <si>
    <t>Betaling milieubelasting (incl vorige jaren)</t>
  </si>
  <si>
    <t>Energiekosten (water)</t>
  </si>
  <si>
    <t>Diverse transportkosten</t>
  </si>
  <si>
    <t>Betaalde rente leningen o/g</t>
  </si>
  <si>
    <t>Totaal OG</t>
  </si>
  <si>
    <t>PM</t>
  </si>
  <si>
    <t>Kosten verzelfstandiging VVV</t>
  </si>
  <si>
    <t>Kosten 150 jaar Bredevoorts Belang</t>
  </si>
  <si>
    <t>Subsidie voor vereniging</t>
  </si>
  <si>
    <t>Subsidie vissteiger</t>
  </si>
  <si>
    <t>Vissteiger</t>
  </si>
  <si>
    <t>Schilderwerk</t>
  </si>
  <si>
    <t>Windvaan</t>
  </si>
  <si>
    <t>Subsidie windvaan</t>
  </si>
  <si>
    <t>Rotode</t>
  </si>
  <si>
    <t>Picnic bankjes</t>
  </si>
  <si>
    <t xml:space="preserve">Kosten </t>
  </si>
  <si>
    <t>Totaal Vereniging + OG</t>
  </si>
  <si>
    <t>Vergoeding controleren route bordjes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</si>
</sst>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/>
    <xf numFmtId="16" fontId="2" fillId="0" borderId="1" xfId="0" applyNumberFormat="1" applyFont="1" applyBorder="1" applyAlignment="1">
      <alignment horizontal="left"/>
    </xf>
    <xf numFmtId="1" fontId="4" fillId="0" borderId="2" xfId="0" applyNumberFormat="1" applyFont="1" applyBorder="1"/>
    <xf numFmtId="0" fontId="4" fillId="0" borderId="3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0" fillId="0" borderId="3" xfId="1" applyFont="1" applyBorder="1"/>
    <xf numFmtId="44" fontId="4" fillId="0" borderId="4" xfId="1" applyFont="1" applyBorder="1" applyAlignment="1">
      <alignment vertical="center"/>
    </xf>
    <xf numFmtId="1" fontId="4" fillId="0" borderId="4" xfId="0" applyNumberFormat="1" applyFont="1" applyBorder="1"/>
    <xf numFmtId="44" fontId="0" fillId="0" borderId="1" xfId="1" applyFont="1" applyBorder="1"/>
    <xf numFmtId="44" fontId="0" fillId="0" borderId="4" xfId="1" applyFont="1" applyBorder="1"/>
    <xf numFmtId="16" fontId="2" fillId="0" borderId="5" xfId="0" applyNumberFormat="1" applyFont="1" applyBorder="1" applyAlignment="1">
      <alignment horizontal="left"/>
    </xf>
    <xf numFmtId="1" fontId="4" fillId="0" borderId="6" xfId="0" applyNumberFormat="1" applyFont="1" applyBorder="1"/>
    <xf numFmtId="0" fontId="4" fillId="0" borderId="0" xfId="0" applyFont="1" applyAlignment="1">
      <alignment vertical="center"/>
    </xf>
    <xf numFmtId="44" fontId="4" fillId="0" borderId="5" xfId="1" applyFont="1" applyBorder="1" applyAlignment="1">
      <alignment vertical="center"/>
    </xf>
    <xf numFmtId="44" fontId="0" fillId="0" borderId="0" xfId="1" applyFont="1" applyBorder="1"/>
    <xf numFmtId="44" fontId="4" fillId="0" borderId="7" xfId="1" applyFont="1" applyBorder="1" applyAlignment="1">
      <alignment vertical="center"/>
    </xf>
    <xf numFmtId="1" fontId="4" fillId="0" borderId="7" xfId="0" applyNumberFormat="1" applyFont="1" applyBorder="1"/>
    <xf numFmtId="44" fontId="0" fillId="0" borderId="5" xfId="1" applyFont="1" applyBorder="1"/>
    <xf numFmtId="44" fontId="0" fillId="0" borderId="7" xfId="1" applyFont="1" applyBorder="1"/>
    <xf numFmtId="0" fontId="2" fillId="0" borderId="8" xfId="0" applyFont="1" applyBorder="1"/>
    <xf numFmtId="1" fontId="4" fillId="0" borderId="9" xfId="0" applyNumberFormat="1" applyFont="1" applyBorder="1"/>
    <xf numFmtId="0" fontId="4" fillId="0" borderId="10" xfId="0" applyFont="1" applyBorder="1" applyAlignment="1">
      <alignment vertical="center"/>
    </xf>
    <xf numFmtId="44" fontId="4" fillId="0" borderId="8" xfId="1" applyFont="1" applyBorder="1" applyAlignment="1">
      <alignment vertical="center"/>
    </xf>
    <xf numFmtId="44" fontId="0" fillId="0" borderId="10" xfId="1" applyFont="1" applyBorder="1"/>
    <xf numFmtId="44" fontId="4" fillId="0" borderId="11" xfId="1" applyFont="1" applyBorder="1" applyAlignment="1">
      <alignment vertical="center"/>
    </xf>
    <xf numFmtId="1" fontId="4" fillId="0" borderId="11" xfId="0" applyNumberFormat="1" applyFont="1" applyBorder="1"/>
    <xf numFmtId="0" fontId="0" fillId="0" borderId="10" xfId="0" applyBorder="1"/>
    <xf numFmtId="44" fontId="0" fillId="0" borderId="8" xfId="1" applyFont="1" applyBorder="1"/>
    <xf numFmtId="44" fontId="0" fillId="0" borderId="11" xfId="1" applyFont="1" applyBorder="1"/>
    <xf numFmtId="0" fontId="2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3" fillId="0" borderId="1" xfId="0" applyFont="1" applyBorder="1" applyAlignment="1">
      <alignment vertical="center"/>
    </xf>
    <xf numFmtId="0" fontId="0" fillId="0" borderId="9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1" fontId="4" fillId="0" borderId="0" xfId="0" applyNumberFormat="1" applyFont="1"/>
    <xf numFmtId="44" fontId="0" fillId="0" borderId="0" xfId="0" applyNumberFormat="1"/>
    <xf numFmtId="44" fontId="4" fillId="0" borderId="0" xfId="1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4" fontId="0" fillId="0" borderId="10" xfId="0" applyNumberFormat="1" applyBorder="1"/>
    <xf numFmtId="44" fontId="2" fillId="0" borderId="2" xfId="1" applyFont="1" applyBorder="1"/>
    <xf numFmtId="0" fontId="2" fillId="0" borderId="9" xfId="0" applyFont="1" applyBorder="1"/>
    <xf numFmtId="44" fontId="0" fillId="0" borderId="1" xfId="0" applyNumberFormat="1" applyBorder="1"/>
    <xf numFmtId="0" fontId="3" fillId="0" borderId="8" xfId="0" applyFont="1" applyBorder="1" applyAlignment="1">
      <alignment vertical="center"/>
    </xf>
    <xf numFmtId="44" fontId="0" fillId="0" borderId="11" xfId="0" applyNumberFormat="1" applyBorder="1"/>
    <xf numFmtId="1" fontId="4" fillId="0" borderId="1" xfId="0" applyNumberFormat="1" applyFont="1" applyBorder="1"/>
    <xf numFmtId="0" fontId="4" fillId="0" borderId="2" xfId="0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44" fontId="0" fillId="0" borderId="0" xfId="1" applyFont="1"/>
    <xf numFmtId="0" fontId="2" fillId="0" borderId="6" xfId="0" applyFont="1" applyBorder="1"/>
    <xf numFmtId="1" fontId="4" fillId="0" borderId="5" xfId="0" applyNumberFormat="1" applyFont="1" applyBorder="1"/>
    <xf numFmtId="0" fontId="4" fillId="0" borderId="6" xfId="0" applyFont="1" applyBorder="1" applyAlignment="1">
      <alignment vertical="center"/>
    </xf>
    <xf numFmtId="1" fontId="4" fillId="0" borderId="8" xfId="0" applyNumberFormat="1" applyFont="1" applyBorder="1"/>
    <xf numFmtId="0" fontId="4" fillId="0" borderId="9" xfId="0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8" fontId="5" fillId="0" borderId="5" xfId="0" applyNumberFormat="1" applyFont="1" applyBorder="1"/>
    <xf numFmtId="8" fontId="5" fillId="0" borderId="1" xfId="0" applyNumberFormat="1" applyFont="1" applyBorder="1"/>
    <xf numFmtId="8" fontId="4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7445A-6A43-4E4D-B744-51BD5CD65DF7}">
  <dimension ref="A1:N64"/>
  <sheetViews>
    <sheetView tabSelected="1" topLeftCell="A43" zoomScale="90" zoomScaleNormal="90" workbookViewId="0">
      <selection activeCell="C24" sqref="C24"/>
    </sheetView>
  </sheetViews>
  <sheetFormatPr defaultRowHeight="14.4" x14ac:dyDescent="0.3"/>
  <cols>
    <col min="1" max="1" width="26" style="7" customWidth="1"/>
    <col min="2" max="2" width="10.109375" bestFit="1" customWidth="1"/>
    <col min="3" max="3" width="36.5546875" customWidth="1"/>
    <col min="4" max="4" width="11.44140625" customWidth="1"/>
    <col min="5" max="6" width="12.6640625" bestFit="1" customWidth="1"/>
    <col min="7" max="7" width="13.33203125" customWidth="1"/>
    <col min="8" max="8" width="10" style="47" bestFit="1" customWidth="1"/>
    <col min="9" max="9" width="36.44140625" customWidth="1"/>
    <col min="10" max="10" width="12.6640625" customWidth="1"/>
    <col min="11" max="11" width="13.44140625" customWidth="1"/>
    <col min="12" max="12" width="13.109375" customWidth="1"/>
    <col min="13" max="13" width="12.44140625" customWidth="1"/>
  </cols>
  <sheetData>
    <row r="1" spans="1:13" s="7" customFormat="1" x14ac:dyDescent="0.3">
      <c r="A1" s="1"/>
      <c r="B1" s="50" t="s">
        <v>0</v>
      </c>
      <c r="C1" s="50" t="s">
        <v>1</v>
      </c>
      <c r="D1" s="51" t="s">
        <v>2</v>
      </c>
      <c r="E1" s="52"/>
      <c r="F1" s="51" t="s">
        <v>3</v>
      </c>
      <c r="G1" s="53"/>
      <c r="H1" s="50" t="s">
        <v>0</v>
      </c>
      <c r="I1" s="53" t="s">
        <v>4</v>
      </c>
      <c r="J1" s="1" t="s">
        <v>5</v>
      </c>
      <c r="K1" s="4"/>
      <c r="L1" s="54" t="s">
        <v>3</v>
      </c>
      <c r="M1" s="55"/>
    </row>
    <row r="2" spans="1:13" x14ac:dyDescent="0.3">
      <c r="A2" s="8">
        <v>45416</v>
      </c>
      <c r="B2" s="9">
        <v>40121</v>
      </c>
      <c r="C2" s="10" t="s">
        <v>57</v>
      </c>
      <c r="D2" s="11">
        <v>440</v>
      </c>
      <c r="E2" s="16"/>
      <c r="F2" s="15">
        <v>500</v>
      </c>
      <c r="G2" s="44"/>
      <c r="H2" s="9">
        <v>83220</v>
      </c>
      <c r="I2" s="10" t="s">
        <v>58</v>
      </c>
      <c r="J2" s="15">
        <v>290</v>
      </c>
      <c r="K2" s="16"/>
      <c r="L2" s="15">
        <v>300</v>
      </c>
      <c r="M2" s="16"/>
    </row>
    <row r="3" spans="1:13" x14ac:dyDescent="0.3">
      <c r="A3" s="26"/>
      <c r="B3" s="27"/>
      <c r="C3" s="28"/>
      <c r="D3" s="29"/>
      <c r="E3" s="35">
        <f>D2</f>
        <v>440</v>
      </c>
      <c r="F3" s="34"/>
      <c r="G3" s="56">
        <f>F2</f>
        <v>500</v>
      </c>
      <c r="H3" s="27"/>
      <c r="I3" s="33"/>
      <c r="J3" s="34"/>
      <c r="K3" s="35">
        <v>290</v>
      </c>
      <c r="L3" s="34"/>
      <c r="M3" s="35">
        <v>300</v>
      </c>
    </row>
    <row r="4" spans="1:13" x14ac:dyDescent="0.3">
      <c r="A4" s="1" t="s">
        <v>59</v>
      </c>
      <c r="B4" s="9">
        <v>40123</v>
      </c>
      <c r="C4" s="10" t="s">
        <v>60</v>
      </c>
      <c r="D4" s="11">
        <v>263</v>
      </c>
      <c r="E4" s="16"/>
      <c r="F4" s="15">
        <v>300</v>
      </c>
      <c r="G4" s="44"/>
      <c r="H4" s="9"/>
      <c r="I4" s="44"/>
      <c r="J4" s="15"/>
      <c r="K4" s="16"/>
      <c r="L4" s="45"/>
      <c r="M4" s="46"/>
    </row>
    <row r="5" spans="1:13" x14ac:dyDescent="0.3">
      <c r="A5" s="26"/>
      <c r="B5" s="27"/>
      <c r="C5" s="28"/>
      <c r="D5" s="29"/>
      <c r="E5" s="35">
        <f>D4</f>
        <v>263</v>
      </c>
      <c r="F5" s="34"/>
      <c r="G5" s="30">
        <f>F4</f>
        <v>300</v>
      </c>
      <c r="H5" s="27"/>
      <c r="I5" s="33"/>
      <c r="J5" s="34"/>
      <c r="K5" s="35">
        <v>0</v>
      </c>
      <c r="L5" s="42"/>
      <c r="M5" s="35">
        <v>0</v>
      </c>
    </row>
    <row r="6" spans="1:13" x14ac:dyDescent="0.3">
      <c r="A6" s="1" t="s">
        <v>61</v>
      </c>
      <c r="B6" s="9">
        <v>40122</v>
      </c>
      <c r="C6" s="10" t="s">
        <v>62</v>
      </c>
      <c r="D6" s="11">
        <v>743.32</v>
      </c>
      <c r="E6" s="16"/>
      <c r="F6" s="15">
        <v>750</v>
      </c>
      <c r="G6" s="44"/>
      <c r="H6" s="9">
        <v>83230</v>
      </c>
      <c r="I6" s="10" t="s">
        <v>63</v>
      </c>
      <c r="J6" s="15">
        <v>743.32</v>
      </c>
      <c r="K6" s="16"/>
      <c r="L6" s="15">
        <v>750</v>
      </c>
      <c r="M6" s="16"/>
    </row>
    <row r="7" spans="1:13" x14ac:dyDescent="0.3">
      <c r="A7" s="26"/>
      <c r="B7" s="27"/>
      <c r="C7" s="28"/>
      <c r="D7" s="29"/>
      <c r="E7" s="35">
        <f>D6</f>
        <v>743.32</v>
      </c>
      <c r="F7" s="34"/>
      <c r="G7" s="30">
        <f>F6</f>
        <v>750</v>
      </c>
      <c r="H7" s="27"/>
      <c r="I7" s="33"/>
      <c r="J7" s="34"/>
      <c r="K7" s="35">
        <v>743.32</v>
      </c>
      <c r="L7" s="34"/>
      <c r="M7" s="35">
        <f>L6</f>
        <v>750</v>
      </c>
    </row>
    <row r="8" spans="1:13" x14ac:dyDescent="0.3">
      <c r="A8" s="1" t="s">
        <v>64</v>
      </c>
      <c r="B8" s="9"/>
      <c r="C8" s="10" t="s">
        <v>118</v>
      </c>
      <c r="D8" s="11"/>
      <c r="E8" s="16"/>
      <c r="F8" s="15">
        <v>100</v>
      </c>
      <c r="G8" s="12"/>
      <c r="H8" s="9"/>
      <c r="I8" s="44"/>
      <c r="J8" s="15"/>
      <c r="K8" s="16"/>
      <c r="L8" s="15"/>
      <c r="M8" s="16"/>
    </row>
    <row r="9" spans="1:13" x14ac:dyDescent="0.3">
      <c r="A9" s="36"/>
      <c r="B9" s="18"/>
      <c r="C9" s="19"/>
      <c r="D9" s="20"/>
      <c r="E9" s="25"/>
      <c r="F9" s="24"/>
      <c r="G9" s="21">
        <f>F8</f>
        <v>100</v>
      </c>
      <c r="H9" s="18"/>
      <c r="J9" s="24"/>
      <c r="K9" s="25"/>
      <c r="L9" s="24"/>
      <c r="M9" s="25">
        <f>L8</f>
        <v>0</v>
      </c>
    </row>
    <row r="10" spans="1:13" x14ac:dyDescent="0.3">
      <c r="A10" s="57" t="s">
        <v>65</v>
      </c>
      <c r="B10" s="14"/>
      <c r="C10" s="10" t="s">
        <v>117</v>
      </c>
      <c r="D10" s="11"/>
      <c r="E10" s="16"/>
      <c r="F10" s="15">
        <v>1000</v>
      </c>
      <c r="G10" s="12"/>
      <c r="H10" s="9"/>
      <c r="I10" s="44"/>
      <c r="J10" s="15"/>
      <c r="K10" s="16"/>
      <c r="L10" s="15"/>
      <c r="M10" s="16"/>
    </row>
    <row r="11" spans="1:13" x14ac:dyDescent="0.3">
      <c r="A11" s="58"/>
      <c r="B11" s="32"/>
      <c r="C11" s="28"/>
      <c r="D11" s="29"/>
      <c r="E11" s="35"/>
      <c r="F11" s="34"/>
      <c r="G11" s="30">
        <f>F10</f>
        <v>1000</v>
      </c>
      <c r="H11" s="27"/>
      <c r="I11" s="33"/>
      <c r="J11" s="34"/>
      <c r="K11" s="35"/>
      <c r="L11" s="34"/>
      <c r="M11" s="35">
        <f>L10</f>
        <v>0</v>
      </c>
    </row>
    <row r="12" spans="1:13" x14ac:dyDescent="0.3">
      <c r="A12" s="1" t="s">
        <v>66</v>
      </c>
      <c r="B12" s="9">
        <v>40150</v>
      </c>
      <c r="C12" s="10" t="s">
        <v>67</v>
      </c>
      <c r="D12" s="11">
        <v>5727.71</v>
      </c>
      <c r="E12" s="16"/>
      <c r="F12" s="59">
        <v>6272.29</v>
      </c>
      <c r="G12" s="44"/>
      <c r="H12" s="9">
        <v>83210</v>
      </c>
      <c r="I12" s="10" t="s">
        <v>68</v>
      </c>
      <c r="J12" s="15">
        <v>5727.71</v>
      </c>
      <c r="K12" s="16"/>
      <c r="L12" s="59">
        <v>6272.29</v>
      </c>
      <c r="M12" s="46"/>
    </row>
    <row r="13" spans="1:13" x14ac:dyDescent="0.3">
      <c r="A13" s="60"/>
      <c r="B13" s="27"/>
      <c r="C13" s="33"/>
      <c r="D13" s="34"/>
      <c r="E13" s="35">
        <f>D12</f>
        <v>5727.71</v>
      </c>
      <c r="F13" s="39"/>
      <c r="G13" s="48">
        <f>F12</f>
        <v>6272.29</v>
      </c>
      <c r="H13" s="27"/>
      <c r="I13" s="33"/>
      <c r="J13" s="34"/>
      <c r="K13" s="35">
        <v>5727.71</v>
      </c>
      <c r="L13" s="42"/>
      <c r="M13" s="61">
        <v>6272.29</v>
      </c>
    </row>
    <row r="14" spans="1:13" x14ac:dyDescent="0.3">
      <c r="A14" s="40" t="s">
        <v>36</v>
      </c>
      <c r="B14" s="9">
        <v>42000</v>
      </c>
      <c r="C14" s="10" t="s">
        <v>69</v>
      </c>
      <c r="D14" s="11">
        <v>504.54</v>
      </c>
      <c r="E14" s="12"/>
      <c r="F14" s="15">
        <v>1000</v>
      </c>
      <c r="G14" s="44"/>
      <c r="H14" s="9">
        <v>83150</v>
      </c>
      <c r="I14" s="10" t="s">
        <v>70</v>
      </c>
      <c r="J14" s="15">
        <v>4305</v>
      </c>
      <c r="K14" s="16"/>
      <c r="L14" s="15">
        <v>4500</v>
      </c>
      <c r="M14" s="16"/>
    </row>
    <row r="15" spans="1:13" x14ac:dyDescent="0.3">
      <c r="A15" s="36"/>
      <c r="B15" s="18">
        <v>45250</v>
      </c>
      <c r="C15" s="19" t="s">
        <v>71</v>
      </c>
      <c r="D15" s="20">
        <v>2891.52</v>
      </c>
      <c r="E15" s="21"/>
      <c r="F15" s="24">
        <v>3000</v>
      </c>
      <c r="H15" s="18">
        <v>83200</v>
      </c>
      <c r="I15" s="19" t="s">
        <v>119</v>
      </c>
      <c r="J15" s="24">
        <v>363.63</v>
      </c>
      <c r="K15" s="25"/>
      <c r="L15" s="24">
        <v>500</v>
      </c>
      <c r="M15" s="25"/>
    </row>
    <row r="16" spans="1:13" x14ac:dyDescent="0.3">
      <c r="A16" s="36"/>
      <c r="B16" s="18">
        <v>46411</v>
      </c>
      <c r="C16" s="19" t="s">
        <v>46</v>
      </c>
      <c r="D16" s="20">
        <v>23.5</v>
      </c>
      <c r="E16" s="21"/>
      <c r="F16" s="24">
        <v>200</v>
      </c>
      <c r="H16" s="18"/>
      <c r="J16" s="24"/>
      <c r="K16" s="25"/>
      <c r="L16" s="24"/>
      <c r="M16" s="25"/>
    </row>
    <row r="17" spans="1:14" x14ac:dyDescent="0.3">
      <c r="A17" s="36"/>
      <c r="B17" s="18">
        <v>48209</v>
      </c>
      <c r="C17" s="19" t="s">
        <v>49</v>
      </c>
      <c r="D17" s="20">
        <v>171</v>
      </c>
      <c r="E17" s="21"/>
      <c r="F17" s="24">
        <v>200</v>
      </c>
      <c r="H17" s="18"/>
      <c r="J17" s="24"/>
      <c r="K17" s="25"/>
      <c r="L17" s="24"/>
      <c r="M17" s="25"/>
    </row>
    <row r="18" spans="1:14" x14ac:dyDescent="0.3">
      <c r="A18" s="36"/>
      <c r="B18" s="18">
        <v>48213</v>
      </c>
      <c r="C18" s="19" t="s">
        <v>70</v>
      </c>
      <c r="D18" s="20">
        <v>35</v>
      </c>
      <c r="E18" s="21"/>
      <c r="F18" s="24">
        <v>0</v>
      </c>
      <c r="H18" s="18"/>
      <c r="J18" s="24"/>
      <c r="K18" s="25"/>
      <c r="L18" s="24"/>
      <c r="M18" s="25"/>
    </row>
    <row r="19" spans="1:14" x14ac:dyDescent="0.3">
      <c r="A19" s="36"/>
      <c r="B19" s="18">
        <v>48290</v>
      </c>
      <c r="C19" s="19" t="s">
        <v>72</v>
      </c>
      <c r="D19" s="20">
        <v>509.7</v>
      </c>
      <c r="E19" s="21"/>
      <c r="F19" s="24">
        <v>400</v>
      </c>
      <c r="H19" s="18"/>
      <c r="J19" s="24"/>
      <c r="K19" s="25"/>
      <c r="L19" s="24"/>
      <c r="M19" s="25"/>
    </row>
    <row r="20" spans="1:14" x14ac:dyDescent="0.3">
      <c r="A20" s="36"/>
      <c r="B20" s="18">
        <v>49120</v>
      </c>
      <c r="C20" s="19" t="s">
        <v>73</v>
      </c>
      <c r="D20" s="20">
        <v>2197.9499999999998</v>
      </c>
      <c r="E20" s="21"/>
      <c r="F20" s="24">
        <v>500</v>
      </c>
      <c r="H20" s="18"/>
      <c r="J20" s="24"/>
      <c r="K20" s="25"/>
      <c r="L20" s="24"/>
      <c r="M20" s="25"/>
    </row>
    <row r="21" spans="1:14" x14ac:dyDescent="0.3">
      <c r="A21" s="36"/>
      <c r="B21" s="18">
        <v>49532</v>
      </c>
      <c r="C21" s="19" t="s">
        <v>55</v>
      </c>
      <c r="D21" s="20">
        <v>181.3</v>
      </c>
      <c r="E21" s="21"/>
      <c r="F21" s="24">
        <v>100</v>
      </c>
      <c r="H21" s="18"/>
      <c r="J21" s="24"/>
      <c r="K21" s="25"/>
      <c r="L21" s="24"/>
      <c r="M21" s="25"/>
    </row>
    <row r="22" spans="1:14" x14ac:dyDescent="0.3">
      <c r="A22" s="26"/>
      <c r="B22" s="41"/>
      <c r="C22" s="33"/>
      <c r="D22" s="34"/>
      <c r="E22" s="30">
        <f>SUM(D14:D21)</f>
        <v>6514.51</v>
      </c>
      <c r="F22" s="42"/>
      <c r="G22" s="30">
        <f>SUM(F14:F21)</f>
        <v>5400</v>
      </c>
      <c r="H22" s="27"/>
      <c r="I22" s="33"/>
      <c r="J22" s="42"/>
      <c r="K22" s="30">
        <f>SUM(J14:J21)</f>
        <v>4668.63</v>
      </c>
      <c r="L22" s="42"/>
      <c r="M22" s="35">
        <f>SUM(L14:L21)</f>
        <v>5000</v>
      </c>
    </row>
    <row r="23" spans="1:14" x14ac:dyDescent="0.3">
      <c r="A23" s="1"/>
      <c r="B23" s="43"/>
      <c r="C23" s="44"/>
      <c r="D23" s="45"/>
      <c r="E23" s="46"/>
      <c r="F23" s="45"/>
      <c r="G23" s="44"/>
      <c r="H23" s="9"/>
      <c r="I23" s="44"/>
      <c r="J23" s="45"/>
      <c r="K23" s="46"/>
      <c r="L23" s="45"/>
      <c r="M23" s="46"/>
    </row>
    <row r="24" spans="1:14" x14ac:dyDescent="0.3">
      <c r="A24" s="26" t="s">
        <v>74</v>
      </c>
      <c r="B24" s="41"/>
      <c r="C24" s="33"/>
      <c r="D24" s="42"/>
      <c r="E24" s="35">
        <f>SUM(E3:E22)</f>
        <v>13688.54</v>
      </c>
      <c r="F24" s="42"/>
      <c r="G24" s="30">
        <f>SUM(G3:G22)</f>
        <v>14322.29</v>
      </c>
      <c r="H24" s="27"/>
      <c r="I24" s="33"/>
      <c r="J24" s="42"/>
      <c r="K24" s="30">
        <f>SUM(K3:K22)</f>
        <v>11429.66</v>
      </c>
      <c r="L24" s="42"/>
      <c r="M24" s="35">
        <f>SUM(M3:M22)</f>
        <v>12322.29</v>
      </c>
    </row>
    <row r="25" spans="1:14" s="7" customFormat="1" x14ac:dyDescent="0.3">
      <c r="A25" s="1"/>
      <c r="B25" s="50" t="s">
        <v>0</v>
      </c>
      <c r="C25" s="3" t="s">
        <v>127</v>
      </c>
      <c r="D25" s="77" t="s">
        <v>2</v>
      </c>
      <c r="E25" s="78"/>
      <c r="F25" s="79" t="s">
        <v>3</v>
      </c>
      <c r="G25" s="80"/>
      <c r="H25" s="2" t="s">
        <v>0</v>
      </c>
      <c r="I25" s="3" t="s">
        <v>4</v>
      </c>
      <c r="J25" s="77" t="s">
        <v>5</v>
      </c>
      <c r="K25" s="78"/>
      <c r="L25" s="81" t="s">
        <v>3</v>
      </c>
      <c r="M25" s="82"/>
    </row>
    <row r="26" spans="1:14" x14ac:dyDescent="0.3">
      <c r="A26" s="2" t="s">
        <v>75</v>
      </c>
      <c r="B26" s="62">
        <v>45100</v>
      </c>
      <c r="C26" s="63" t="s">
        <v>76</v>
      </c>
      <c r="D26" s="64">
        <v>1030.75</v>
      </c>
      <c r="E26" s="13"/>
      <c r="F26" s="64">
        <v>1000</v>
      </c>
      <c r="G26" s="64"/>
      <c r="H26" s="9">
        <v>89101</v>
      </c>
      <c r="I26" s="64" t="s">
        <v>77</v>
      </c>
      <c r="J26" s="15">
        <v>454</v>
      </c>
      <c r="K26" s="16"/>
      <c r="L26" s="12">
        <v>450</v>
      </c>
      <c r="M26" s="16"/>
      <c r="N26" s="65"/>
    </row>
    <row r="27" spans="1:14" x14ac:dyDescent="0.3">
      <c r="A27" s="66"/>
      <c r="B27" s="67">
        <v>45120</v>
      </c>
      <c r="C27" s="68" t="s">
        <v>78</v>
      </c>
      <c r="D27" s="49">
        <v>4167.8100000000004</v>
      </c>
      <c r="E27" s="22"/>
      <c r="F27" s="49">
        <v>14000</v>
      </c>
      <c r="G27" s="49"/>
      <c r="H27" s="18">
        <v>89300</v>
      </c>
      <c r="I27" s="49" t="s">
        <v>79</v>
      </c>
      <c r="J27" s="24">
        <v>5000</v>
      </c>
      <c r="K27" s="25"/>
      <c r="L27" s="21">
        <v>1800</v>
      </c>
      <c r="M27" s="25"/>
      <c r="N27" s="65"/>
    </row>
    <row r="28" spans="1:14" x14ac:dyDescent="0.3">
      <c r="A28" s="66"/>
      <c r="B28" s="67">
        <v>49155</v>
      </c>
      <c r="C28" s="68" t="s">
        <v>80</v>
      </c>
      <c r="D28" s="49">
        <v>165.67</v>
      </c>
      <c r="E28" s="22"/>
      <c r="F28" s="49">
        <v>175</v>
      </c>
      <c r="G28" s="49"/>
      <c r="H28" s="18"/>
      <c r="I28" s="49" t="s">
        <v>81</v>
      </c>
      <c r="J28" s="24"/>
      <c r="K28" s="25"/>
      <c r="L28" s="21">
        <v>6000</v>
      </c>
      <c r="M28" s="25"/>
      <c r="N28" s="65"/>
    </row>
    <row r="29" spans="1:14" x14ac:dyDescent="0.3">
      <c r="A29" s="66"/>
      <c r="B29" s="67"/>
      <c r="C29" s="68"/>
      <c r="D29" s="49"/>
      <c r="E29" s="22"/>
      <c r="F29" s="49"/>
      <c r="G29" s="49"/>
      <c r="H29" s="18">
        <v>89310</v>
      </c>
      <c r="I29" s="49" t="s">
        <v>82</v>
      </c>
      <c r="J29" s="24">
        <v>186.51</v>
      </c>
      <c r="K29" s="25"/>
      <c r="L29" s="21">
        <v>200</v>
      </c>
      <c r="M29" s="25"/>
      <c r="N29" s="65"/>
    </row>
    <row r="30" spans="1:14" x14ac:dyDescent="0.3">
      <c r="A30" s="58"/>
      <c r="B30" s="69"/>
      <c r="C30" s="70"/>
      <c r="D30" s="71"/>
      <c r="E30" s="35">
        <f>SUM(D26:D29)</f>
        <v>5364.2300000000005</v>
      </c>
      <c r="F30" s="71"/>
      <c r="G30" s="35">
        <f>SUM(F26:F29)</f>
        <v>15175</v>
      </c>
      <c r="H30" s="27"/>
      <c r="I30" s="71"/>
      <c r="J30" s="34"/>
      <c r="K30" s="31">
        <f>SUM(J26:J29)</f>
        <v>5640.51</v>
      </c>
      <c r="L30" s="30"/>
      <c r="M30" s="31">
        <f>SUM(L26:L29)</f>
        <v>8450</v>
      </c>
      <c r="N30" s="65"/>
    </row>
    <row r="31" spans="1:14" ht="13.8" customHeight="1" x14ac:dyDescent="0.3">
      <c r="A31" s="1" t="s">
        <v>121</v>
      </c>
      <c r="B31" s="9"/>
      <c r="C31" s="68" t="s">
        <v>83</v>
      </c>
      <c r="D31" s="11"/>
      <c r="E31" s="13"/>
      <c r="F31" s="64">
        <v>10000</v>
      </c>
      <c r="G31" s="64"/>
      <c r="H31" s="9"/>
      <c r="I31" s="64" t="s">
        <v>120</v>
      </c>
      <c r="J31" s="39"/>
      <c r="K31" s="16"/>
      <c r="L31" s="12">
        <v>10000</v>
      </c>
      <c r="M31" s="16"/>
      <c r="N31" s="65"/>
    </row>
    <row r="32" spans="1:14" x14ac:dyDescent="0.3">
      <c r="A32" s="26"/>
      <c r="B32" s="27"/>
      <c r="C32" s="70"/>
      <c r="D32" s="29"/>
      <c r="E32" s="31"/>
      <c r="F32" s="71"/>
      <c r="G32" s="71">
        <f>F31</f>
        <v>10000</v>
      </c>
      <c r="H32" s="27"/>
      <c r="I32" s="71"/>
      <c r="J32" s="34"/>
      <c r="K32" s="35">
        <v>0</v>
      </c>
      <c r="L32" s="30"/>
      <c r="M32" s="35">
        <v>10000</v>
      </c>
      <c r="N32" s="65"/>
    </row>
    <row r="33" spans="1:14" x14ac:dyDescent="0.3">
      <c r="A33" s="1" t="s">
        <v>84</v>
      </c>
      <c r="B33" s="9">
        <v>45101</v>
      </c>
      <c r="C33" s="63" t="s">
        <v>85</v>
      </c>
      <c r="D33" s="11">
        <v>224</v>
      </c>
      <c r="E33" s="64"/>
      <c r="F33" s="11"/>
      <c r="G33" s="13"/>
      <c r="H33" s="9"/>
      <c r="I33" s="44"/>
      <c r="J33" s="15" t="s">
        <v>86</v>
      </c>
      <c r="K33" s="16"/>
      <c r="L33" s="15"/>
      <c r="M33" s="16"/>
      <c r="N33" s="65"/>
    </row>
    <row r="34" spans="1:14" x14ac:dyDescent="0.3">
      <c r="A34" s="36"/>
      <c r="B34" s="18"/>
      <c r="C34" s="68" t="s">
        <v>122</v>
      </c>
      <c r="D34" s="20"/>
      <c r="E34" s="49"/>
      <c r="F34" s="20">
        <v>2000</v>
      </c>
      <c r="G34" s="22"/>
      <c r="H34" s="18"/>
      <c r="J34" s="24"/>
      <c r="K34" s="25"/>
      <c r="L34" s="24"/>
      <c r="M34" s="25"/>
      <c r="N34" s="65"/>
    </row>
    <row r="35" spans="1:14" x14ac:dyDescent="0.3">
      <c r="A35" s="36"/>
      <c r="B35" s="18"/>
      <c r="C35" s="68" t="s">
        <v>123</v>
      </c>
      <c r="D35" s="20"/>
      <c r="E35" s="49"/>
      <c r="F35" s="20">
        <v>1500</v>
      </c>
      <c r="G35" s="22"/>
      <c r="H35" s="18"/>
      <c r="I35" t="s">
        <v>124</v>
      </c>
      <c r="J35" s="39"/>
      <c r="K35" s="25"/>
      <c r="L35" s="24">
        <v>1500</v>
      </c>
      <c r="M35" s="25"/>
      <c r="N35" s="65"/>
    </row>
    <row r="36" spans="1:14" x14ac:dyDescent="0.3">
      <c r="A36" s="26"/>
      <c r="B36" s="27"/>
      <c r="C36" s="70"/>
      <c r="D36" s="29"/>
      <c r="E36" s="31">
        <f>SUM(D33:D35)</f>
        <v>224</v>
      </c>
      <c r="F36" s="29"/>
      <c r="G36" s="31">
        <f>SUM(F33:F35)</f>
        <v>3500</v>
      </c>
      <c r="H36" s="27"/>
      <c r="I36" s="30"/>
      <c r="J36" s="34"/>
      <c r="K36" s="31">
        <f>SUM(J33:J36)</f>
        <v>0</v>
      </c>
      <c r="L36" s="34"/>
      <c r="M36" s="31">
        <f>SUM(L33:L35)</f>
        <v>1500</v>
      </c>
      <c r="N36" s="65"/>
    </row>
    <row r="37" spans="1:14" x14ac:dyDescent="0.3">
      <c r="A37" s="1" t="s">
        <v>87</v>
      </c>
      <c r="B37" s="9">
        <v>45150</v>
      </c>
      <c r="C37" s="63" t="s">
        <v>88</v>
      </c>
      <c r="D37" s="11">
        <v>535.17999999999995</v>
      </c>
      <c r="E37" s="13"/>
      <c r="F37" s="64">
        <v>2000</v>
      </c>
      <c r="G37" s="64"/>
      <c r="H37" s="9"/>
      <c r="I37" s="64" t="s">
        <v>89</v>
      </c>
      <c r="J37" s="15"/>
      <c r="K37" s="16"/>
      <c r="L37" s="12">
        <v>2000</v>
      </c>
      <c r="M37" s="16"/>
      <c r="N37" s="65"/>
    </row>
    <row r="38" spans="1:14" x14ac:dyDescent="0.3">
      <c r="A38" s="26"/>
      <c r="B38" s="27"/>
      <c r="C38" s="70"/>
      <c r="D38" s="29"/>
      <c r="E38" s="31">
        <v>535.17999999999995</v>
      </c>
      <c r="F38" s="71"/>
      <c r="G38" s="71">
        <v>1000</v>
      </c>
      <c r="H38" s="27"/>
      <c r="I38" s="30"/>
      <c r="J38" s="34"/>
      <c r="K38" s="35">
        <f>J37</f>
        <v>0</v>
      </c>
      <c r="L38" s="30"/>
      <c r="M38" s="35">
        <f>L37</f>
        <v>2000</v>
      </c>
      <c r="N38" s="65"/>
    </row>
    <row r="39" spans="1:14" x14ac:dyDescent="0.3">
      <c r="A39" s="2" t="s">
        <v>90</v>
      </c>
      <c r="B39" s="9">
        <v>45152</v>
      </c>
      <c r="C39" s="63" t="s">
        <v>91</v>
      </c>
      <c r="D39" s="11">
        <v>400</v>
      </c>
      <c r="E39" s="13"/>
      <c r="F39" s="64">
        <v>400</v>
      </c>
      <c r="G39" s="64"/>
      <c r="H39" s="9"/>
      <c r="I39" s="12"/>
      <c r="J39" s="15"/>
      <c r="K39" s="16"/>
      <c r="L39" s="12"/>
      <c r="M39" s="16"/>
      <c r="N39" s="65"/>
    </row>
    <row r="40" spans="1:14" x14ac:dyDescent="0.3">
      <c r="A40" s="58"/>
      <c r="B40" s="27"/>
      <c r="C40" s="70"/>
      <c r="D40" s="29" t="s">
        <v>86</v>
      </c>
      <c r="E40" s="31"/>
      <c r="F40" s="71"/>
      <c r="G40" s="71">
        <f>F39</f>
        <v>400</v>
      </c>
      <c r="H40" s="27"/>
      <c r="I40" s="30"/>
      <c r="J40" s="34"/>
      <c r="K40" s="35">
        <f>J39</f>
        <v>0</v>
      </c>
      <c r="L40" s="30"/>
      <c r="M40" s="35">
        <f>L39</f>
        <v>0</v>
      </c>
      <c r="N40" s="65"/>
    </row>
    <row r="41" spans="1:14" x14ac:dyDescent="0.3">
      <c r="A41" s="2" t="s">
        <v>125</v>
      </c>
      <c r="B41" s="9"/>
      <c r="C41" s="63" t="s">
        <v>93</v>
      </c>
      <c r="D41" s="20"/>
      <c r="E41" s="22"/>
      <c r="F41" s="49">
        <v>500</v>
      </c>
      <c r="G41" s="49"/>
      <c r="H41" s="18"/>
      <c r="I41" s="49" t="s">
        <v>94</v>
      </c>
      <c r="J41" s="15"/>
      <c r="K41" s="16"/>
      <c r="L41" s="12">
        <v>500</v>
      </c>
      <c r="M41" s="16"/>
      <c r="N41" s="65"/>
    </row>
    <row r="42" spans="1:14" x14ac:dyDescent="0.3">
      <c r="A42" s="66"/>
      <c r="B42" s="18"/>
      <c r="C42" s="68"/>
      <c r="D42" s="20"/>
      <c r="E42" s="22"/>
      <c r="F42" s="49"/>
      <c r="G42" s="49">
        <f>F41</f>
        <v>500</v>
      </c>
      <c r="H42" s="18"/>
      <c r="I42" s="49"/>
      <c r="J42" s="24"/>
      <c r="K42" s="35">
        <f>J41</f>
        <v>0</v>
      </c>
      <c r="L42" s="21"/>
      <c r="M42" s="35">
        <f>L41</f>
        <v>500</v>
      </c>
      <c r="N42" s="65"/>
    </row>
    <row r="43" spans="1:14" x14ac:dyDescent="0.3">
      <c r="A43" s="1" t="s">
        <v>95</v>
      </c>
      <c r="B43" s="9"/>
      <c r="C43" s="63" t="s">
        <v>96</v>
      </c>
      <c r="D43" s="11"/>
      <c r="E43" s="13"/>
      <c r="F43" s="64">
        <v>100</v>
      </c>
      <c r="G43" s="64"/>
      <c r="H43" s="9"/>
      <c r="I43" s="64" t="s">
        <v>97</v>
      </c>
      <c r="J43" s="15"/>
      <c r="K43" s="16"/>
      <c r="L43" s="12">
        <v>100</v>
      </c>
      <c r="M43" s="16"/>
      <c r="N43" s="65"/>
    </row>
    <row r="44" spans="1:14" x14ac:dyDescent="0.3">
      <c r="A44" s="26"/>
      <c r="B44" s="27"/>
      <c r="C44" s="70"/>
      <c r="D44" s="29"/>
      <c r="E44" s="31"/>
      <c r="F44" s="71"/>
      <c r="G44" s="71">
        <f>F43</f>
        <v>100</v>
      </c>
      <c r="H44" s="27"/>
      <c r="I44" s="71"/>
      <c r="J44" s="34"/>
      <c r="K44" s="35">
        <f>J43</f>
        <v>0</v>
      </c>
      <c r="L44" s="30"/>
      <c r="M44" s="35">
        <f>L43</f>
        <v>100</v>
      </c>
      <c r="N44" s="65"/>
    </row>
    <row r="45" spans="1:14" x14ac:dyDescent="0.3">
      <c r="A45" s="1" t="s">
        <v>92</v>
      </c>
      <c r="B45" s="9"/>
      <c r="C45" s="63" t="s">
        <v>98</v>
      </c>
      <c r="D45" s="11"/>
      <c r="E45" s="13"/>
      <c r="F45" s="64">
        <v>50</v>
      </c>
      <c r="G45" s="64"/>
      <c r="H45" s="9"/>
      <c r="I45" s="64" t="s">
        <v>99</v>
      </c>
      <c r="J45" s="15"/>
      <c r="K45" s="16"/>
      <c r="L45" s="12">
        <v>50</v>
      </c>
      <c r="M45" s="16"/>
      <c r="N45" s="65"/>
    </row>
    <row r="46" spans="1:14" x14ac:dyDescent="0.3">
      <c r="A46" s="26" t="s">
        <v>126</v>
      </c>
      <c r="B46" s="27"/>
      <c r="C46" s="70"/>
      <c r="D46" s="29"/>
      <c r="E46" s="31"/>
      <c r="F46" s="71"/>
      <c r="G46" s="71">
        <f>F45</f>
        <v>50</v>
      </c>
      <c r="H46" s="27"/>
      <c r="I46" s="71"/>
      <c r="J46" s="34"/>
      <c r="K46" s="35">
        <f>J45</f>
        <v>0</v>
      </c>
      <c r="L46" s="30"/>
      <c r="M46" s="35">
        <f>L45</f>
        <v>50</v>
      </c>
      <c r="N46" s="65"/>
    </row>
    <row r="47" spans="1:14" x14ac:dyDescent="0.3">
      <c r="A47" s="7" t="s">
        <v>100</v>
      </c>
      <c r="B47" s="18"/>
      <c r="C47" s="68" t="s">
        <v>101</v>
      </c>
      <c r="D47" s="20"/>
      <c r="E47" s="22"/>
      <c r="F47" s="49">
        <v>5000</v>
      </c>
      <c r="G47" s="49"/>
      <c r="H47" s="18"/>
      <c r="I47" s="49" t="s">
        <v>102</v>
      </c>
      <c r="J47" s="24"/>
      <c r="K47" s="25"/>
      <c r="L47" s="21">
        <v>5000</v>
      </c>
      <c r="M47" s="25"/>
      <c r="N47" s="65"/>
    </row>
    <row r="48" spans="1:14" x14ac:dyDescent="0.3">
      <c r="B48" s="18"/>
      <c r="C48" s="68"/>
      <c r="D48" s="20"/>
      <c r="E48" s="22"/>
      <c r="F48" s="49"/>
      <c r="G48" s="49">
        <f>F47</f>
        <v>5000</v>
      </c>
      <c r="H48" s="18"/>
      <c r="I48" s="49"/>
      <c r="J48" s="24"/>
      <c r="K48" s="35">
        <f>J47</f>
        <v>0</v>
      </c>
      <c r="L48" s="21"/>
      <c r="M48" s="35">
        <f>L47</f>
        <v>5000</v>
      </c>
      <c r="N48" s="65"/>
    </row>
    <row r="49" spans="1:14" x14ac:dyDescent="0.3">
      <c r="A49" s="1" t="s">
        <v>103</v>
      </c>
      <c r="B49" s="9">
        <v>45110</v>
      </c>
      <c r="C49" s="10" t="s">
        <v>104</v>
      </c>
      <c r="D49" s="11">
        <v>6343.21</v>
      </c>
      <c r="E49" s="13"/>
      <c r="F49" s="11">
        <v>17000</v>
      </c>
      <c r="G49" s="13"/>
      <c r="H49" s="9">
        <v>89113</v>
      </c>
      <c r="I49" s="64" t="s">
        <v>105</v>
      </c>
      <c r="J49" s="15">
        <v>7552.41</v>
      </c>
      <c r="K49" s="16"/>
      <c r="L49" s="12">
        <v>8556</v>
      </c>
      <c r="M49" s="16"/>
      <c r="N49" s="65"/>
    </row>
    <row r="50" spans="1:14" x14ac:dyDescent="0.3">
      <c r="A50" s="36"/>
      <c r="B50" s="18"/>
      <c r="C50" s="19" t="s">
        <v>106</v>
      </c>
      <c r="D50" s="20"/>
      <c r="E50" s="22"/>
      <c r="F50" s="20">
        <v>1500</v>
      </c>
      <c r="G50" s="22"/>
      <c r="H50" s="18">
        <v>89118</v>
      </c>
      <c r="I50" s="49" t="s">
        <v>109</v>
      </c>
      <c r="J50" s="24">
        <v>6600</v>
      </c>
      <c r="K50" s="25"/>
      <c r="L50" s="21">
        <v>6600</v>
      </c>
      <c r="M50" s="25"/>
      <c r="N50" s="65"/>
    </row>
    <row r="51" spans="1:14" x14ac:dyDescent="0.3">
      <c r="A51" s="36"/>
      <c r="B51" s="18"/>
      <c r="C51" s="19" t="s">
        <v>108</v>
      </c>
      <c r="D51" s="20"/>
      <c r="E51" s="37"/>
      <c r="F51" s="24">
        <v>5000</v>
      </c>
      <c r="G51" s="37"/>
      <c r="H51" s="18"/>
      <c r="I51" s="49" t="s">
        <v>107</v>
      </c>
      <c r="J51" s="39"/>
      <c r="K51" s="37"/>
      <c r="M51" s="25"/>
      <c r="N51" s="65"/>
    </row>
    <row r="52" spans="1:14" x14ac:dyDescent="0.3">
      <c r="A52" s="36"/>
      <c r="B52" s="18">
        <v>45112</v>
      </c>
      <c r="C52" s="19" t="s">
        <v>39</v>
      </c>
      <c r="D52" s="20">
        <v>48.19</v>
      </c>
      <c r="E52" s="22"/>
      <c r="F52" s="20">
        <v>0</v>
      </c>
      <c r="G52" s="22"/>
      <c r="H52" s="18">
        <v>89331</v>
      </c>
      <c r="I52" s="49" t="s">
        <v>111</v>
      </c>
      <c r="J52" s="24">
        <v>5561</v>
      </c>
      <c r="K52" s="25"/>
      <c r="L52" s="21">
        <v>1000</v>
      </c>
      <c r="M52" s="25"/>
      <c r="N52" s="65"/>
    </row>
    <row r="53" spans="1:14" x14ac:dyDescent="0.3">
      <c r="A53" s="36"/>
      <c r="B53" s="18">
        <v>45240</v>
      </c>
      <c r="C53" s="19" t="s">
        <v>110</v>
      </c>
      <c r="D53" s="20">
        <v>3222.55</v>
      </c>
      <c r="E53" s="22"/>
      <c r="F53" s="20">
        <v>5964</v>
      </c>
      <c r="G53" s="22"/>
      <c r="H53" s="18"/>
      <c r="J53" s="39"/>
      <c r="K53" s="37"/>
      <c r="M53" s="25"/>
      <c r="N53" s="65"/>
    </row>
    <row r="54" spans="1:14" x14ac:dyDescent="0.3">
      <c r="A54" s="36"/>
      <c r="B54" s="18">
        <v>45241</v>
      </c>
      <c r="C54" s="19" t="s">
        <v>112</v>
      </c>
      <c r="D54" s="20">
        <v>214.44</v>
      </c>
      <c r="E54" s="22"/>
      <c r="F54" s="20">
        <v>225</v>
      </c>
      <c r="G54" s="22"/>
      <c r="H54" s="18"/>
      <c r="J54" s="39"/>
      <c r="K54" s="37"/>
      <c r="M54" s="37"/>
      <c r="N54" s="65"/>
    </row>
    <row r="55" spans="1:14" x14ac:dyDescent="0.3">
      <c r="A55" s="36"/>
      <c r="B55" s="18">
        <v>45280</v>
      </c>
      <c r="C55" s="19" t="s">
        <v>42</v>
      </c>
      <c r="D55" s="20">
        <v>332.36</v>
      </c>
      <c r="E55" s="22"/>
      <c r="F55" s="20">
        <v>350</v>
      </c>
      <c r="G55" s="22"/>
      <c r="H55" s="18"/>
      <c r="I55" s="21"/>
      <c r="J55" s="24"/>
      <c r="K55" s="25"/>
      <c r="L55" s="21"/>
      <c r="M55" s="25"/>
      <c r="N55" s="65"/>
    </row>
    <row r="56" spans="1:14" x14ac:dyDescent="0.3">
      <c r="A56" s="36"/>
      <c r="B56" s="18">
        <v>45586</v>
      </c>
      <c r="C56" s="19" t="s">
        <v>44</v>
      </c>
      <c r="D56" s="20">
        <v>37.520000000000003</v>
      </c>
      <c r="E56" s="22"/>
      <c r="F56" s="20">
        <v>0</v>
      </c>
      <c r="G56" s="22"/>
      <c r="H56" s="18"/>
      <c r="I56" s="21"/>
      <c r="J56" s="24"/>
      <c r="K56" s="25"/>
      <c r="L56" s="21"/>
      <c r="M56" s="25"/>
      <c r="N56" s="65"/>
    </row>
    <row r="57" spans="1:14" x14ac:dyDescent="0.3">
      <c r="A57" s="36"/>
      <c r="B57" s="18">
        <v>47910</v>
      </c>
      <c r="C57" s="19" t="s">
        <v>113</v>
      </c>
      <c r="D57" s="20">
        <v>6.06</v>
      </c>
      <c r="E57" s="22"/>
      <c r="F57" s="20">
        <v>0</v>
      </c>
      <c r="G57" s="22"/>
      <c r="H57" s="18"/>
      <c r="I57" s="21"/>
      <c r="J57" s="24"/>
      <c r="K57" s="25"/>
      <c r="L57" s="21"/>
      <c r="M57" s="25"/>
      <c r="N57" s="65"/>
    </row>
    <row r="58" spans="1:14" x14ac:dyDescent="0.3">
      <c r="A58" s="36"/>
      <c r="B58" s="18">
        <v>49522</v>
      </c>
      <c r="C58" s="19" t="s">
        <v>114</v>
      </c>
      <c r="D58" s="20">
        <v>1308.68</v>
      </c>
      <c r="E58" s="22"/>
      <c r="F58" s="20">
        <v>0</v>
      </c>
      <c r="G58" s="22"/>
      <c r="H58" s="18"/>
      <c r="I58" s="21"/>
      <c r="J58" s="24"/>
      <c r="K58" s="25"/>
      <c r="L58" s="21"/>
      <c r="M58" s="25"/>
      <c r="N58" s="65"/>
    </row>
    <row r="59" spans="1:14" x14ac:dyDescent="0.3">
      <c r="A59" s="36"/>
      <c r="B59" s="18">
        <v>49531</v>
      </c>
      <c r="C59" s="19" t="s">
        <v>55</v>
      </c>
      <c r="D59" s="20">
        <v>217.38</v>
      </c>
      <c r="E59" s="22"/>
      <c r="F59" s="20"/>
      <c r="G59" s="22"/>
      <c r="H59" s="18"/>
      <c r="I59" s="21"/>
      <c r="J59" s="24"/>
      <c r="K59" s="25"/>
      <c r="L59" s="21"/>
      <c r="M59" s="25"/>
      <c r="N59" s="65"/>
    </row>
    <row r="60" spans="1:14" x14ac:dyDescent="0.3">
      <c r="A60" s="36"/>
      <c r="B60" s="41"/>
      <c r="C60" s="33"/>
      <c r="D60" s="29"/>
      <c r="E60" s="31">
        <f>SUM(D49:D59)</f>
        <v>11730.390000000001</v>
      </c>
      <c r="F60" s="29"/>
      <c r="G60" s="31">
        <f>SUM(F49:F59)</f>
        <v>30039</v>
      </c>
      <c r="H60" s="27"/>
      <c r="I60" s="30"/>
      <c r="J60" s="34"/>
      <c r="K60" s="31">
        <f>SUM(J49:J59)</f>
        <v>19713.41</v>
      </c>
      <c r="L60" s="30"/>
      <c r="M60" s="31">
        <f>SUM(L49:L59)</f>
        <v>16156</v>
      </c>
      <c r="N60" s="65"/>
    </row>
    <row r="61" spans="1:14" x14ac:dyDescent="0.3">
      <c r="A61" s="1" t="s">
        <v>115</v>
      </c>
      <c r="B61" s="43"/>
      <c r="C61" s="44"/>
      <c r="D61" s="45"/>
      <c r="E61" s="46"/>
      <c r="F61" s="45"/>
      <c r="G61" s="44"/>
      <c r="H61" s="9"/>
      <c r="I61" s="44"/>
      <c r="J61" s="45"/>
      <c r="K61" s="46"/>
      <c r="M61" s="37"/>
    </row>
    <row r="62" spans="1:14" x14ac:dyDescent="0.3">
      <c r="A62" s="26"/>
      <c r="B62" s="41"/>
      <c r="C62" s="33"/>
      <c r="D62" s="42"/>
      <c r="E62" s="31">
        <f>SUM(E30:E60)</f>
        <v>17853.800000000003</v>
      </c>
      <c r="F62" s="42"/>
      <c r="G62" s="71">
        <f>SUM(G30:G60)</f>
        <v>65764</v>
      </c>
      <c r="H62" s="27"/>
      <c r="I62" s="33"/>
      <c r="J62" s="42"/>
      <c r="K62" s="31">
        <f>SUM(K30:K60)</f>
        <v>25353.919999999998</v>
      </c>
      <c r="L62" s="33"/>
      <c r="M62" s="31">
        <f>SUM(M30:M60)</f>
        <v>43756</v>
      </c>
    </row>
    <row r="63" spans="1:14" x14ac:dyDescent="0.3">
      <c r="A63" s="1"/>
      <c r="B63" s="43"/>
      <c r="C63" s="44"/>
      <c r="D63" s="45"/>
      <c r="E63" s="46"/>
      <c r="F63" s="44"/>
      <c r="G63" s="44"/>
      <c r="H63" s="9"/>
      <c r="I63" s="44"/>
      <c r="J63" s="45"/>
      <c r="K63" s="46"/>
      <c r="L63" s="44"/>
      <c r="M63" s="46"/>
    </row>
    <row r="64" spans="1:14" x14ac:dyDescent="0.3">
      <c r="A64" s="26" t="s">
        <v>128</v>
      </c>
      <c r="B64" s="41"/>
      <c r="C64" s="33"/>
      <c r="D64" s="42"/>
      <c r="E64" s="61">
        <f>E62+E24</f>
        <v>31542.340000000004</v>
      </c>
      <c r="F64" s="33"/>
      <c r="G64" s="56">
        <f>G62+G24</f>
        <v>80086.290000000008</v>
      </c>
      <c r="H64" s="27"/>
      <c r="I64" s="33"/>
      <c r="J64" s="42"/>
      <c r="K64" s="61">
        <f>K62+K24</f>
        <v>36783.58</v>
      </c>
      <c r="L64" s="33"/>
      <c r="M64" s="61">
        <f>M62+M24</f>
        <v>56078.29</v>
      </c>
    </row>
  </sheetData>
  <mergeCells count="4">
    <mergeCell ref="D25:E25"/>
    <mergeCell ref="F25:G25"/>
    <mergeCell ref="J25:K25"/>
    <mergeCell ref="L25:M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CE41-22EB-4AC0-B6F3-EAB28C54D1AF}">
  <sheetPr>
    <pageSetUpPr fitToPage="1"/>
  </sheetPr>
  <dimension ref="A1:M44"/>
  <sheetViews>
    <sheetView topLeftCell="B1" workbookViewId="0">
      <selection activeCell="M21" sqref="M21"/>
    </sheetView>
  </sheetViews>
  <sheetFormatPr defaultRowHeight="14.4" x14ac:dyDescent="0.3"/>
  <cols>
    <col min="1" max="1" width="20.109375" style="7" bestFit="1" customWidth="1"/>
    <col min="2" max="2" width="10.44140625" bestFit="1" customWidth="1"/>
    <col min="3" max="3" width="32.21875" bestFit="1" customWidth="1"/>
    <col min="4" max="4" width="11.44140625" customWidth="1"/>
    <col min="5" max="5" width="15" customWidth="1"/>
    <col min="6" max="6" width="14" customWidth="1"/>
    <col min="7" max="7" width="14.6640625" customWidth="1"/>
    <col min="8" max="8" width="10.44140625" style="47" bestFit="1" customWidth="1"/>
    <col min="9" max="9" width="44.5546875" bestFit="1" customWidth="1"/>
    <col min="10" max="10" width="11.44140625" bestFit="1" customWidth="1"/>
    <col min="11" max="11" width="13.44140625" customWidth="1"/>
    <col min="12" max="12" width="13.109375" customWidth="1"/>
    <col min="13" max="13" width="12.44140625" customWidth="1"/>
  </cols>
  <sheetData>
    <row r="1" spans="1:13" s="7" customFormat="1" x14ac:dyDescent="0.3">
      <c r="A1" s="1"/>
      <c r="B1" s="2" t="s">
        <v>0</v>
      </c>
      <c r="C1" s="3" t="s">
        <v>1</v>
      </c>
      <c r="D1" s="1" t="s">
        <v>2</v>
      </c>
      <c r="E1" s="3"/>
      <c r="F1" s="1" t="s">
        <v>3</v>
      </c>
      <c r="G1" s="4"/>
      <c r="H1" s="4" t="s">
        <v>0</v>
      </c>
      <c r="I1" s="3" t="s">
        <v>4</v>
      </c>
      <c r="J1" s="1" t="s">
        <v>5</v>
      </c>
      <c r="K1" s="4"/>
      <c r="L1" s="5" t="s">
        <v>3</v>
      </c>
      <c r="M1" s="6"/>
    </row>
    <row r="2" spans="1:13" x14ac:dyDescent="0.3">
      <c r="A2" s="8" t="s">
        <v>6</v>
      </c>
      <c r="B2" s="9">
        <v>71000</v>
      </c>
      <c r="C2" s="10" t="s">
        <v>7</v>
      </c>
      <c r="D2" s="11">
        <v>573.36</v>
      </c>
      <c r="E2" s="16"/>
      <c r="F2" s="64">
        <v>650</v>
      </c>
      <c r="G2" s="13"/>
      <c r="H2" s="14">
        <v>81000</v>
      </c>
      <c r="I2" s="10" t="s">
        <v>8</v>
      </c>
      <c r="J2" s="73">
        <f>1133.24-981.75</f>
        <v>151.49</v>
      </c>
      <c r="K2" s="12"/>
      <c r="L2" s="15">
        <v>1200</v>
      </c>
      <c r="M2" s="16"/>
    </row>
    <row r="3" spans="1:13" x14ac:dyDescent="0.3">
      <c r="A3" s="17"/>
      <c r="B3" s="18">
        <v>72000</v>
      </c>
      <c r="C3" s="19" t="s">
        <v>9</v>
      </c>
      <c r="D3" s="20">
        <v>134.69999999999999</v>
      </c>
      <c r="E3" s="25"/>
      <c r="F3" s="49">
        <v>200</v>
      </c>
      <c r="G3" s="22"/>
      <c r="H3" s="23">
        <v>81400</v>
      </c>
      <c r="I3" s="19" t="s">
        <v>10</v>
      </c>
      <c r="J3" s="74">
        <v>8.43</v>
      </c>
      <c r="K3" s="21"/>
      <c r="L3" s="24"/>
      <c r="M3" s="25"/>
    </row>
    <row r="4" spans="1:13" x14ac:dyDescent="0.3">
      <c r="A4" s="17"/>
      <c r="B4" s="18"/>
      <c r="C4" s="19"/>
      <c r="D4" s="20"/>
      <c r="E4" s="25"/>
      <c r="F4" s="49"/>
      <c r="G4" s="22"/>
      <c r="H4" s="23">
        <v>82100</v>
      </c>
      <c r="I4" s="19" t="s">
        <v>11</v>
      </c>
      <c r="J4" s="74">
        <v>169.86</v>
      </c>
      <c r="K4" s="21"/>
      <c r="L4" s="24">
        <v>200</v>
      </c>
      <c r="M4" s="25"/>
    </row>
    <row r="5" spans="1:13" x14ac:dyDescent="0.3">
      <c r="A5" s="26"/>
      <c r="B5" s="27"/>
      <c r="C5" s="28"/>
      <c r="D5" s="29"/>
      <c r="E5" s="35">
        <f>SUM(D2:D4)</f>
        <v>708.06</v>
      </c>
      <c r="F5" s="71"/>
      <c r="G5" s="31">
        <f>SUM(F2:F4)</f>
        <v>850</v>
      </c>
      <c r="H5" s="32"/>
      <c r="I5" s="33"/>
      <c r="J5" s="34"/>
      <c r="K5" s="30">
        <f>SUM(J2:J4)</f>
        <v>329.78000000000003</v>
      </c>
      <c r="L5" s="34"/>
      <c r="M5" s="35">
        <f>SUM(L2:L4)</f>
        <v>1400</v>
      </c>
    </row>
    <row r="6" spans="1:13" x14ac:dyDescent="0.3">
      <c r="A6" s="36" t="s">
        <v>12</v>
      </c>
      <c r="B6" s="18">
        <v>71200</v>
      </c>
      <c r="C6" s="19" t="s">
        <v>13</v>
      </c>
      <c r="D6" s="20">
        <v>402.24</v>
      </c>
      <c r="E6" s="25"/>
      <c r="F6" s="49">
        <v>450</v>
      </c>
      <c r="G6" s="22"/>
      <c r="H6" s="23">
        <v>81500</v>
      </c>
      <c r="I6" s="19" t="s">
        <v>14</v>
      </c>
      <c r="J6" s="74">
        <v>137.74</v>
      </c>
      <c r="K6" s="25"/>
      <c r="L6" s="24">
        <v>150</v>
      </c>
      <c r="M6" s="37"/>
    </row>
    <row r="7" spans="1:13" x14ac:dyDescent="0.3">
      <c r="A7" s="36"/>
      <c r="B7" s="18">
        <v>72200</v>
      </c>
      <c r="C7" s="19" t="s">
        <v>15</v>
      </c>
      <c r="D7" s="20">
        <v>413.19</v>
      </c>
      <c r="E7" s="25"/>
      <c r="F7" s="49">
        <v>450</v>
      </c>
      <c r="G7" s="22"/>
      <c r="H7" s="23">
        <v>81500</v>
      </c>
      <c r="I7" s="19" t="s">
        <v>14</v>
      </c>
      <c r="J7" s="74">
        <v>137.74</v>
      </c>
      <c r="K7" s="25"/>
      <c r="L7" s="24">
        <v>150</v>
      </c>
      <c r="M7" s="37"/>
    </row>
    <row r="8" spans="1:13" x14ac:dyDescent="0.3">
      <c r="A8" s="36"/>
      <c r="B8" s="38"/>
      <c r="D8" s="20"/>
      <c r="E8" s="25"/>
      <c r="F8" s="49"/>
      <c r="G8" s="22"/>
      <c r="H8" s="23">
        <v>82200</v>
      </c>
      <c r="I8" s="19" t="s">
        <v>16</v>
      </c>
      <c r="J8" s="74">
        <v>501.16</v>
      </c>
      <c r="K8" s="25"/>
      <c r="L8" s="24">
        <v>600</v>
      </c>
      <c r="M8" s="37"/>
    </row>
    <row r="9" spans="1:13" x14ac:dyDescent="0.3">
      <c r="A9" s="36"/>
      <c r="B9" s="18"/>
      <c r="C9" s="19"/>
      <c r="D9" s="20"/>
      <c r="E9" s="25"/>
      <c r="F9" s="49"/>
      <c r="G9" s="22"/>
      <c r="H9" s="23">
        <v>89200</v>
      </c>
      <c r="I9" s="19" t="s">
        <v>17</v>
      </c>
      <c r="J9" s="74">
        <v>164.35</v>
      </c>
      <c r="K9" s="25"/>
      <c r="L9" s="24">
        <v>150</v>
      </c>
      <c r="M9" s="37"/>
    </row>
    <row r="10" spans="1:13" x14ac:dyDescent="0.3">
      <c r="A10" s="36"/>
      <c r="B10" s="18"/>
      <c r="C10" s="19"/>
      <c r="D10" s="29"/>
      <c r="E10" s="35">
        <f>SUM(D6:D9)</f>
        <v>815.43000000000006</v>
      </c>
      <c r="F10" s="49"/>
      <c r="G10" s="22">
        <f>SUM(F6:F9)</f>
        <v>900</v>
      </c>
      <c r="H10" s="23"/>
      <c r="I10" s="19"/>
      <c r="J10" s="24"/>
      <c r="K10" s="25">
        <f>SUM(J6:J9)</f>
        <v>940.99000000000012</v>
      </c>
      <c r="L10" s="39"/>
      <c r="M10" s="25">
        <f>SUM(L6:L9)</f>
        <v>1050</v>
      </c>
    </row>
    <row r="11" spans="1:13" x14ac:dyDescent="0.3">
      <c r="A11" s="1" t="s">
        <v>18</v>
      </c>
      <c r="B11" s="9">
        <v>40400</v>
      </c>
      <c r="C11" s="10" t="s">
        <v>19</v>
      </c>
      <c r="D11" s="20">
        <v>1697.55</v>
      </c>
      <c r="E11" s="21"/>
      <c r="F11" s="11">
        <v>1800</v>
      </c>
      <c r="G11" s="13"/>
      <c r="H11" s="14">
        <v>81100</v>
      </c>
      <c r="I11" s="10" t="s">
        <v>20</v>
      </c>
      <c r="J11" s="75">
        <v>2463.84</v>
      </c>
      <c r="K11" s="16"/>
      <c r="L11" s="12">
        <v>2500</v>
      </c>
      <c r="M11" s="16"/>
    </row>
    <row r="12" spans="1:13" x14ac:dyDescent="0.3">
      <c r="A12" s="26"/>
      <c r="B12" s="27"/>
      <c r="C12" s="28"/>
      <c r="D12" s="29"/>
      <c r="E12" s="30">
        <f>D11</f>
        <v>1697.55</v>
      </c>
      <c r="F12" s="29"/>
      <c r="G12" s="31">
        <f>F11</f>
        <v>1800</v>
      </c>
      <c r="H12" s="32"/>
      <c r="I12" s="33"/>
      <c r="J12" s="34"/>
      <c r="K12" s="35">
        <f>J11</f>
        <v>2463.84</v>
      </c>
      <c r="L12" s="30"/>
      <c r="M12" s="35">
        <f>L11</f>
        <v>2500</v>
      </c>
    </row>
    <row r="13" spans="1:13" x14ac:dyDescent="0.3">
      <c r="A13" s="36" t="s">
        <v>21</v>
      </c>
      <c r="B13" s="18">
        <v>40300</v>
      </c>
      <c r="C13" s="19" t="s">
        <v>22</v>
      </c>
      <c r="D13" s="11">
        <v>5580.22</v>
      </c>
      <c r="E13" s="21"/>
      <c r="F13" s="20">
        <v>9000</v>
      </c>
      <c r="G13" s="22"/>
      <c r="H13" s="23">
        <v>81700</v>
      </c>
      <c r="I13" s="19" t="s">
        <v>23</v>
      </c>
      <c r="J13" s="74">
        <v>2930.58</v>
      </c>
      <c r="K13" s="21"/>
      <c r="L13" s="74">
        <v>4500</v>
      </c>
      <c r="M13" s="25"/>
    </row>
    <row r="14" spans="1:13" x14ac:dyDescent="0.3">
      <c r="A14" s="36"/>
      <c r="B14" s="18"/>
      <c r="C14" s="19"/>
      <c r="D14" s="20"/>
      <c r="E14" s="21"/>
      <c r="F14" s="20"/>
      <c r="G14" s="22"/>
      <c r="H14" s="23">
        <v>82700</v>
      </c>
      <c r="I14" s="19" t="s">
        <v>24</v>
      </c>
      <c r="J14" s="74">
        <v>4194.8</v>
      </c>
      <c r="K14" s="21"/>
      <c r="L14" s="74">
        <v>6000</v>
      </c>
      <c r="M14" s="25"/>
    </row>
    <row r="15" spans="1:13" x14ac:dyDescent="0.3">
      <c r="A15" s="36"/>
      <c r="B15" s="18"/>
      <c r="C15" s="19"/>
      <c r="D15" s="20"/>
      <c r="E15" s="21"/>
      <c r="F15" s="20"/>
      <c r="G15" s="22"/>
      <c r="H15" s="23">
        <v>89400</v>
      </c>
      <c r="I15" s="19" t="s">
        <v>25</v>
      </c>
      <c r="J15" s="24"/>
      <c r="K15" s="21"/>
      <c r="L15" s="24"/>
      <c r="M15" s="25"/>
    </row>
    <row r="16" spans="1:13" x14ac:dyDescent="0.3">
      <c r="A16" s="36"/>
      <c r="B16" s="18"/>
      <c r="C16" s="19"/>
      <c r="D16" s="20"/>
      <c r="E16" s="21">
        <f>SUM(D13:D15)</f>
        <v>5580.22</v>
      </c>
      <c r="F16" s="20"/>
      <c r="G16" s="22">
        <f>SUM(F13:F15)</f>
        <v>9000</v>
      </c>
      <c r="H16" s="23"/>
      <c r="J16" s="24"/>
      <c r="K16" s="21">
        <f>SUM(J13:J15)</f>
        <v>7125.38</v>
      </c>
      <c r="L16" s="24"/>
      <c r="M16" s="25">
        <v>11000</v>
      </c>
    </row>
    <row r="17" spans="1:13" x14ac:dyDescent="0.3">
      <c r="A17" s="1" t="s">
        <v>26</v>
      </c>
      <c r="B17" s="9">
        <v>40310</v>
      </c>
      <c r="C17" s="10" t="s">
        <v>27</v>
      </c>
      <c r="D17" s="11">
        <v>1290.5899999999999</v>
      </c>
      <c r="E17" s="12"/>
      <c r="F17" s="11" t="s">
        <v>116</v>
      </c>
      <c r="G17" s="13"/>
      <c r="H17" s="14">
        <v>89410</v>
      </c>
      <c r="I17" s="10" t="s">
        <v>28</v>
      </c>
      <c r="J17" s="15">
        <v>500</v>
      </c>
      <c r="K17" s="12"/>
      <c r="L17" s="15" t="s">
        <v>116</v>
      </c>
      <c r="M17" s="16"/>
    </row>
    <row r="18" spans="1:13" x14ac:dyDescent="0.3">
      <c r="A18" s="36"/>
      <c r="B18" s="18"/>
      <c r="C18" s="19"/>
      <c r="D18" s="20"/>
      <c r="E18" s="21"/>
      <c r="F18" s="20"/>
      <c r="G18" s="22"/>
      <c r="H18" s="23">
        <v>89411</v>
      </c>
      <c r="I18" s="19" t="s">
        <v>29</v>
      </c>
      <c r="J18" s="24">
        <v>1302.07</v>
      </c>
      <c r="K18" s="21"/>
      <c r="L18" s="24" t="s">
        <v>116</v>
      </c>
      <c r="M18" s="25"/>
    </row>
    <row r="19" spans="1:13" x14ac:dyDescent="0.3">
      <c r="A19" s="26"/>
      <c r="B19" s="27"/>
      <c r="C19" s="28"/>
      <c r="D19" s="29"/>
      <c r="E19" s="30">
        <f>SUM(D17:D18)</f>
        <v>1290.5899999999999</v>
      </c>
      <c r="F19" s="29"/>
      <c r="G19" s="31">
        <f>SUM(F17:F18)</f>
        <v>0</v>
      </c>
      <c r="H19" s="32"/>
      <c r="I19" s="33"/>
      <c r="J19" s="34"/>
      <c r="K19" s="30">
        <f>SUM(J17:J18)</f>
        <v>1802.07</v>
      </c>
      <c r="L19" s="34"/>
      <c r="M19" s="35">
        <f>SUM(L17:L18)</f>
        <v>0</v>
      </c>
    </row>
    <row r="20" spans="1:13" x14ac:dyDescent="0.3">
      <c r="A20" s="1" t="s">
        <v>30</v>
      </c>
      <c r="B20" s="9">
        <v>40320</v>
      </c>
      <c r="C20" s="10" t="s">
        <v>31</v>
      </c>
      <c r="D20" s="11">
        <v>1711.75</v>
      </c>
      <c r="E20" s="12"/>
      <c r="F20" s="20"/>
      <c r="G20" s="22"/>
      <c r="H20" s="14">
        <v>89420</v>
      </c>
      <c r="I20" s="10" t="s">
        <v>32</v>
      </c>
      <c r="J20" s="75">
        <v>2450</v>
      </c>
      <c r="K20" s="16"/>
      <c r="L20" s="12"/>
      <c r="M20" s="16"/>
    </row>
    <row r="21" spans="1:13" x14ac:dyDescent="0.3">
      <c r="A21" s="26"/>
      <c r="B21" s="27"/>
      <c r="C21" s="28"/>
      <c r="D21" s="29"/>
      <c r="E21" s="30">
        <f>D20</f>
        <v>1711.75</v>
      </c>
      <c r="F21" s="20"/>
      <c r="G21" s="22">
        <f>F20</f>
        <v>0</v>
      </c>
      <c r="H21" s="32"/>
      <c r="I21" s="33"/>
      <c r="J21" s="34"/>
      <c r="K21" s="35">
        <f>J20</f>
        <v>2450</v>
      </c>
      <c r="L21" s="21"/>
      <c r="M21" s="25">
        <f>L20</f>
        <v>0</v>
      </c>
    </row>
    <row r="22" spans="1:13" x14ac:dyDescent="0.3">
      <c r="A22" s="36" t="s">
        <v>33</v>
      </c>
      <c r="B22" s="18"/>
      <c r="C22" s="19"/>
      <c r="D22" s="20"/>
      <c r="E22" s="21"/>
      <c r="F22" s="11"/>
      <c r="G22" s="13"/>
      <c r="H22" s="23">
        <v>81900</v>
      </c>
      <c r="I22" s="19" t="s">
        <v>34</v>
      </c>
      <c r="J22" s="74">
        <v>110.35</v>
      </c>
      <c r="K22" s="21"/>
      <c r="L22" s="15">
        <v>150</v>
      </c>
      <c r="M22" s="16"/>
    </row>
    <row r="23" spans="1:13" x14ac:dyDescent="0.3">
      <c r="A23" s="36"/>
      <c r="B23" s="18"/>
      <c r="C23" s="19"/>
      <c r="D23" s="20"/>
      <c r="E23" s="21"/>
      <c r="F23" s="20"/>
      <c r="G23" s="22"/>
      <c r="H23" s="23">
        <v>79900</v>
      </c>
      <c r="I23" s="19" t="s">
        <v>35</v>
      </c>
      <c r="J23" s="74">
        <v>29.66</v>
      </c>
      <c r="K23" s="21"/>
      <c r="L23" s="24"/>
      <c r="M23" s="25"/>
    </row>
    <row r="24" spans="1:13" x14ac:dyDescent="0.3">
      <c r="A24" s="36"/>
      <c r="B24" s="18"/>
      <c r="C24" s="19"/>
      <c r="D24" s="20"/>
      <c r="E24" s="21">
        <f>SUM(D22:D23)</f>
        <v>0</v>
      </c>
      <c r="F24" s="29"/>
      <c r="G24" s="31">
        <f>SUM(F22:F23)</f>
        <v>0</v>
      </c>
      <c r="H24" s="23"/>
      <c r="J24" s="24"/>
      <c r="K24" s="21">
        <f>SUM(J22:J23)</f>
        <v>140.01</v>
      </c>
      <c r="L24" s="34"/>
      <c r="M24" s="35">
        <f>SUM(L22:L23)</f>
        <v>150</v>
      </c>
    </row>
    <row r="25" spans="1:13" x14ac:dyDescent="0.3">
      <c r="A25" s="40" t="s">
        <v>36</v>
      </c>
      <c r="B25" s="9">
        <v>45230</v>
      </c>
      <c r="C25" s="10" t="s">
        <v>37</v>
      </c>
      <c r="D25" s="11">
        <v>6000</v>
      </c>
      <c r="E25" s="16"/>
      <c r="F25" s="76">
        <v>6000</v>
      </c>
      <c r="G25" s="22"/>
      <c r="H25" s="14">
        <v>91610</v>
      </c>
      <c r="I25" s="10" t="s">
        <v>38</v>
      </c>
      <c r="J25" s="15">
        <v>8900</v>
      </c>
      <c r="K25" s="12"/>
      <c r="L25" s="15">
        <v>8900</v>
      </c>
      <c r="M25" s="16"/>
    </row>
    <row r="26" spans="1:13" x14ac:dyDescent="0.3">
      <c r="A26" s="36"/>
      <c r="B26" s="18">
        <v>45110</v>
      </c>
      <c r="C26" s="19" t="s">
        <v>39</v>
      </c>
      <c r="D26" s="20">
        <v>1900</v>
      </c>
      <c r="E26" s="25"/>
      <c r="F26" s="76">
        <v>250</v>
      </c>
      <c r="G26" s="22"/>
      <c r="H26" s="23">
        <v>92320</v>
      </c>
      <c r="I26" s="19" t="s">
        <v>40</v>
      </c>
      <c r="J26" s="24">
        <v>43.64</v>
      </c>
      <c r="K26" s="21"/>
      <c r="L26" s="24"/>
      <c r="M26" s="25"/>
    </row>
    <row r="27" spans="1:13" x14ac:dyDescent="0.3">
      <c r="A27" s="36"/>
      <c r="B27" s="18">
        <v>40800</v>
      </c>
      <c r="C27" s="19" t="s">
        <v>41</v>
      </c>
      <c r="D27" s="20">
        <v>712.5</v>
      </c>
      <c r="E27" s="25"/>
      <c r="F27" s="76">
        <v>25000</v>
      </c>
      <c r="G27" s="22"/>
      <c r="H27" s="23"/>
      <c r="I27" s="19" t="s">
        <v>129</v>
      </c>
      <c r="J27" s="24">
        <v>981.75</v>
      </c>
      <c r="K27" s="21"/>
      <c r="L27" s="24">
        <v>980</v>
      </c>
      <c r="M27" s="25"/>
    </row>
    <row r="28" spans="1:13" x14ac:dyDescent="0.3">
      <c r="A28" s="36"/>
      <c r="B28" s="18">
        <v>45280</v>
      </c>
      <c r="C28" s="19" t="s">
        <v>42</v>
      </c>
      <c r="D28" s="20">
        <v>186</v>
      </c>
      <c r="E28" s="25"/>
      <c r="F28" s="76">
        <v>200</v>
      </c>
      <c r="G28" s="22"/>
      <c r="H28" s="23"/>
      <c r="J28" s="24"/>
      <c r="K28" s="21"/>
      <c r="L28" s="24"/>
      <c r="M28" s="25"/>
    </row>
    <row r="29" spans="1:13" x14ac:dyDescent="0.3">
      <c r="A29" s="36"/>
      <c r="B29" s="18">
        <v>72700</v>
      </c>
      <c r="C29" s="19" t="s">
        <v>43</v>
      </c>
      <c r="D29" s="20">
        <v>304.83999999999997</v>
      </c>
      <c r="E29" s="25"/>
      <c r="F29" s="76">
        <v>350</v>
      </c>
      <c r="G29" s="22"/>
      <c r="H29" s="23"/>
      <c r="J29" s="24"/>
      <c r="K29" s="21"/>
      <c r="L29" s="24"/>
      <c r="M29" s="25"/>
    </row>
    <row r="30" spans="1:13" x14ac:dyDescent="0.3">
      <c r="A30" s="36"/>
      <c r="B30" s="18">
        <v>45585</v>
      </c>
      <c r="C30" s="19" t="s">
        <v>44</v>
      </c>
      <c r="D30" s="20">
        <v>31</v>
      </c>
      <c r="E30" s="25"/>
      <c r="F30" s="76">
        <v>100</v>
      </c>
      <c r="G30" s="22"/>
      <c r="H30" s="23"/>
      <c r="J30" s="24"/>
      <c r="K30" s="21"/>
      <c r="L30" s="24"/>
      <c r="M30" s="25"/>
    </row>
    <row r="31" spans="1:13" x14ac:dyDescent="0.3">
      <c r="A31" s="36"/>
      <c r="B31" s="18">
        <v>45590</v>
      </c>
      <c r="C31" s="19" t="s">
        <v>45</v>
      </c>
      <c r="D31" s="20">
        <v>0.51</v>
      </c>
      <c r="E31" s="25"/>
      <c r="F31" s="72"/>
      <c r="G31" s="22"/>
      <c r="H31" s="23"/>
      <c r="J31" s="24"/>
      <c r="K31" s="21"/>
      <c r="L31" s="24"/>
      <c r="M31" s="25"/>
    </row>
    <row r="32" spans="1:13" x14ac:dyDescent="0.3">
      <c r="A32" s="36"/>
      <c r="B32" s="18">
        <v>46410</v>
      </c>
      <c r="C32" s="19" t="s">
        <v>46</v>
      </c>
      <c r="D32" s="20">
        <v>24.79</v>
      </c>
      <c r="E32" s="25"/>
      <c r="F32" s="76">
        <v>50</v>
      </c>
      <c r="G32" s="22"/>
      <c r="H32" s="23"/>
      <c r="J32" s="24"/>
      <c r="K32" s="21"/>
      <c r="L32" s="24"/>
      <c r="M32" s="25"/>
    </row>
    <row r="33" spans="1:13" x14ac:dyDescent="0.3">
      <c r="A33" s="36"/>
      <c r="B33" s="18">
        <v>46815</v>
      </c>
      <c r="C33" s="19" t="s">
        <v>47</v>
      </c>
      <c r="D33" s="20">
        <v>161.05000000000001</v>
      </c>
      <c r="E33" s="25"/>
      <c r="F33" s="76">
        <v>200</v>
      </c>
      <c r="G33" s="22"/>
      <c r="H33" s="23"/>
      <c r="J33" s="24"/>
      <c r="K33" s="21"/>
      <c r="L33" s="24"/>
      <c r="M33" s="25"/>
    </row>
    <row r="34" spans="1:13" x14ac:dyDescent="0.3">
      <c r="A34" s="36"/>
      <c r="B34" s="18">
        <v>48111</v>
      </c>
      <c r="C34" s="19" t="s">
        <v>48</v>
      </c>
      <c r="D34" s="20">
        <v>324</v>
      </c>
      <c r="E34" s="25"/>
      <c r="F34" s="76">
        <v>350</v>
      </c>
      <c r="G34" s="22"/>
      <c r="H34" s="23"/>
      <c r="J34" s="24"/>
      <c r="K34" s="21"/>
      <c r="L34" s="24"/>
      <c r="M34" s="25"/>
    </row>
    <row r="35" spans="1:13" x14ac:dyDescent="0.3">
      <c r="A35" s="36"/>
      <c r="B35" s="18">
        <v>48211</v>
      </c>
      <c r="C35" s="19" t="s">
        <v>49</v>
      </c>
      <c r="D35" s="20">
        <v>265.5</v>
      </c>
      <c r="E35" s="25"/>
      <c r="F35" s="76">
        <v>300</v>
      </c>
      <c r="G35" s="22"/>
      <c r="H35" s="23"/>
      <c r="J35" s="24"/>
      <c r="K35" s="21"/>
      <c r="L35" s="24"/>
      <c r="M35" s="25"/>
    </row>
    <row r="36" spans="1:13" x14ac:dyDescent="0.3">
      <c r="A36" s="36"/>
      <c r="B36" s="18">
        <v>48230</v>
      </c>
      <c r="C36" s="19" t="s">
        <v>50</v>
      </c>
      <c r="D36" s="20">
        <v>127.6</v>
      </c>
      <c r="E36" s="25"/>
      <c r="F36" s="76">
        <v>275</v>
      </c>
      <c r="G36" s="22"/>
      <c r="H36" s="23"/>
      <c r="J36" s="24"/>
      <c r="K36" s="21"/>
      <c r="L36" s="24"/>
      <c r="M36" s="25"/>
    </row>
    <row r="37" spans="1:13" x14ac:dyDescent="0.3">
      <c r="A37" s="36"/>
      <c r="B37" s="18">
        <v>48250</v>
      </c>
      <c r="C37" s="19" t="s">
        <v>51</v>
      </c>
      <c r="D37" s="20">
        <v>620.5</v>
      </c>
      <c r="E37" s="25"/>
      <c r="F37" s="76">
        <v>650</v>
      </c>
      <c r="G37" s="22"/>
      <c r="H37" s="23"/>
      <c r="J37" s="24"/>
      <c r="K37" s="21"/>
      <c r="L37" s="24"/>
      <c r="M37" s="25"/>
    </row>
    <row r="38" spans="1:13" x14ac:dyDescent="0.3">
      <c r="A38" s="36"/>
      <c r="B38" s="18">
        <v>48280</v>
      </c>
      <c r="C38" s="19" t="s">
        <v>52</v>
      </c>
      <c r="D38" s="20">
        <v>578.95000000000005</v>
      </c>
      <c r="E38" s="25"/>
      <c r="F38" s="76">
        <v>600</v>
      </c>
      <c r="G38" s="22"/>
      <c r="H38" s="23"/>
      <c r="J38" s="24"/>
      <c r="K38" s="21"/>
      <c r="L38" s="24"/>
      <c r="M38" s="25"/>
    </row>
    <row r="39" spans="1:13" x14ac:dyDescent="0.3">
      <c r="A39" s="36"/>
      <c r="B39" s="18">
        <v>49110</v>
      </c>
      <c r="C39" s="19" t="s">
        <v>53</v>
      </c>
      <c r="D39" s="20">
        <v>5291.5</v>
      </c>
      <c r="E39" s="25"/>
      <c r="F39" s="76">
        <v>4000</v>
      </c>
      <c r="G39" s="22"/>
      <c r="H39" s="23"/>
      <c r="J39" s="24"/>
      <c r="K39" s="21"/>
      <c r="L39" s="24"/>
      <c r="M39" s="25"/>
    </row>
    <row r="40" spans="1:13" x14ac:dyDescent="0.3">
      <c r="A40" s="36"/>
      <c r="B40" s="18">
        <v>49525</v>
      </c>
      <c r="C40" s="19" t="s">
        <v>54</v>
      </c>
      <c r="D40" s="20">
        <v>2</v>
      </c>
      <c r="E40" s="25"/>
      <c r="F40" s="72"/>
      <c r="G40" s="22"/>
      <c r="H40" s="23"/>
      <c r="J40" s="24"/>
      <c r="K40" s="21"/>
      <c r="L40" s="24"/>
      <c r="M40" s="25"/>
    </row>
    <row r="41" spans="1:13" x14ac:dyDescent="0.3">
      <c r="A41" s="36"/>
      <c r="B41" s="18">
        <v>49530</v>
      </c>
      <c r="C41" s="19" t="s">
        <v>55</v>
      </c>
      <c r="D41" s="20">
        <v>242.63</v>
      </c>
      <c r="E41" s="25"/>
      <c r="F41" s="76">
        <v>250</v>
      </c>
      <c r="G41" s="22"/>
      <c r="H41" s="23"/>
      <c r="J41" s="24"/>
      <c r="K41" s="21"/>
      <c r="L41" s="24"/>
      <c r="M41" s="25"/>
    </row>
    <row r="42" spans="1:13" x14ac:dyDescent="0.3">
      <c r="A42" s="26"/>
      <c r="B42" s="41"/>
      <c r="C42" s="33"/>
      <c r="D42" s="34"/>
      <c r="E42" s="35">
        <f>SUM(D25:D41)</f>
        <v>16773.370000000003</v>
      </c>
      <c r="F42" s="49"/>
      <c r="G42" s="22">
        <f>SUM(F25:F41)</f>
        <v>38575</v>
      </c>
      <c r="H42" s="32"/>
      <c r="I42" s="33"/>
      <c r="J42" s="42"/>
      <c r="K42" s="30">
        <f>SUM(J25:J41)</f>
        <v>9925.39</v>
      </c>
      <c r="L42" s="42"/>
      <c r="M42" s="35">
        <f>SUM(L25:L41)</f>
        <v>9880</v>
      </c>
    </row>
    <row r="43" spans="1:13" x14ac:dyDescent="0.3">
      <c r="A43" s="1"/>
      <c r="B43" s="43"/>
      <c r="C43" s="44"/>
      <c r="D43" s="39"/>
      <c r="F43" s="11"/>
      <c r="G43" s="13"/>
      <c r="H43" s="14"/>
      <c r="I43" s="44"/>
      <c r="J43" s="45"/>
      <c r="K43" s="46"/>
      <c r="L43" s="44"/>
      <c r="M43" s="46"/>
    </row>
    <row r="44" spans="1:13" x14ac:dyDescent="0.3">
      <c r="A44" s="26" t="s">
        <v>56</v>
      </c>
      <c r="B44" s="41"/>
      <c r="C44" s="33"/>
      <c r="D44" s="42"/>
      <c r="E44" s="30">
        <f>SUM(E2:E42)</f>
        <v>28576.97</v>
      </c>
      <c r="F44" s="29"/>
      <c r="G44" s="31">
        <f>SUM(G2:G42)</f>
        <v>51125</v>
      </c>
      <c r="H44" s="32"/>
      <c r="I44" s="33"/>
      <c r="J44" s="42"/>
      <c r="K44" s="35">
        <f>SUM(K2:K42)</f>
        <v>25177.46</v>
      </c>
      <c r="L44" s="33"/>
      <c r="M44" s="35">
        <f>SUM(M2:M42)</f>
        <v>25980</v>
      </c>
    </row>
  </sheetData>
  <pageMargins left="0.7" right="0.7" top="0.75" bottom="0.75" header="0.3" footer="0.3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Vereniging en OG</vt:lpstr>
      <vt:lpstr>VVV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Margreet van Loenen</dc:creator>
  <cp:lastModifiedBy>Ap te Winkel</cp:lastModifiedBy>
  <cp:lastPrinted>2024-04-25T08:17:45Z</cp:lastPrinted>
  <dcterms:created xsi:type="dcterms:W3CDTF">2024-03-09T09:38:27Z</dcterms:created>
  <dcterms:modified xsi:type="dcterms:W3CDTF">2024-04-25T08:20:53Z</dcterms:modified>
</cp:coreProperties>
</file>